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gar\Downloads\Calculators\"/>
    </mc:Choice>
  </mc:AlternateContent>
  <bookViews>
    <workbookView xWindow="0" yWindow="0" windowWidth="23040" windowHeight="9192"/>
  </bookViews>
  <sheets>
    <sheet name="Investment Calculator" sheetId="2" r:id="rId1"/>
    <sheet name="Details" sheetId="1" state="hidden" r:id="rId2"/>
  </sheets>
  <definedNames>
    <definedName name="INT">Details!$H$2:INDEX(Details!$H$2:$H$400,COUNT(Details!$E$2:$E$400))</definedName>
    <definedName name="LB">Details!$I$2:INDEX(Details!$I$2:$I$400,COUNT(Details!$E$2:$E$400))</definedName>
    <definedName name="_xlnm.Print_Area" localSheetId="0">'Investment Calculator'!$A:$I</definedName>
    <definedName name="_xlnm.Print_Titles" localSheetId="0">'Investment Calculator'!$31:$31</definedName>
    <definedName name="PV">Details!$F$2:INDEX(Details!$F$2:$F$400,COUNT(Details!$E$2:$E$400))</definedName>
    <definedName name="XPAY">Details!$G$2:INDEX(Details!$G$2:$G$400,COUNT(Details!$E$2:$E$400))</definedName>
    <definedName name="YR">Details!$E$2:INDEX(Details!$E$2:$E$400,COUNT(Details!$E$2:$E$400))</definedName>
  </definedNames>
  <calcPr calcId="162913"/>
</workbook>
</file>

<file path=xl/calcChain.xml><?xml version="1.0" encoding="utf-8"?>
<calcChain xmlns="http://schemas.openxmlformats.org/spreadsheetml/2006/main">
  <c r="H11" i="2" l="1"/>
  <c r="B5" i="1"/>
  <c r="D32" i="2" l="1"/>
  <c r="B8" i="1" l="1"/>
  <c r="E2" i="1" s="1"/>
  <c r="B7" i="1"/>
  <c r="B6" i="1"/>
  <c r="B4" i="1"/>
  <c r="B3" i="1"/>
  <c r="H6" i="2" l="1"/>
  <c r="C7" i="1"/>
  <c r="H8" i="2" l="1"/>
  <c r="B32" i="2"/>
  <c r="H7" i="2" l="1"/>
  <c r="E32" i="2"/>
  <c r="G32" i="2"/>
  <c r="C32" i="2"/>
  <c r="H32" i="2" l="1"/>
  <c r="B33" i="2" l="1"/>
  <c r="C33" i="2" s="1"/>
  <c r="E33" i="2" l="1"/>
  <c r="D33" i="2"/>
  <c r="G33" i="2" s="1"/>
  <c r="H33" i="2" l="1"/>
  <c r="B34" i="2" s="1"/>
  <c r="E34" i="2" l="1"/>
  <c r="D34" i="2"/>
  <c r="G34" i="2" s="1"/>
  <c r="C34" i="2"/>
  <c r="H34" i="2" l="1"/>
  <c r="B35" i="2" s="1"/>
  <c r="C35" i="2" l="1"/>
  <c r="E35" i="2"/>
  <c r="D35" i="2"/>
  <c r="G35" i="2" s="1"/>
  <c r="H35" i="2" l="1"/>
  <c r="B36" i="2" s="1"/>
  <c r="D36" i="2" s="1"/>
  <c r="E36" i="2" l="1"/>
  <c r="C36" i="2"/>
  <c r="G36" i="2"/>
  <c r="H36" i="2" l="1"/>
  <c r="B37" i="2" s="1"/>
  <c r="D37" i="2" s="1"/>
  <c r="G37" i="2" s="1"/>
  <c r="E37" i="2" l="1"/>
  <c r="H37" i="2" s="1"/>
  <c r="B38" i="2" s="1"/>
  <c r="C37" i="2"/>
  <c r="E38" i="2" l="1"/>
  <c r="D38" i="2"/>
  <c r="G38" i="2" s="1"/>
  <c r="C38" i="2"/>
  <c r="H38" i="2" l="1"/>
  <c r="B39" i="2" s="1"/>
  <c r="C39" i="2" s="1"/>
  <c r="D39" i="2" l="1"/>
  <c r="G39" i="2" s="1"/>
  <c r="E39" i="2"/>
  <c r="H39" i="2" l="1"/>
  <c r="B40" i="2" s="1"/>
  <c r="E40" i="2" s="1"/>
  <c r="C40" i="2" l="1"/>
  <c r="D40" i="2"/>
  <c r="G40" i="2" s="1"/>
  <c r="H40" i="2" s="1"/>
  <c r="B41" i="2" s="1"/>
  <c r="C41" i="2" l="1"/>
  <c r="D41" i="2"/>
  <c r="G41" i="2" s="1"/>
  <c r="E41" i="2"/>
  <c r="H41" i="2" l="1"/>
  <c r="B42" i="2" s="1"/>
  <c r="E42" i="2" l="1"/>
  <c r="D42" i="2"/>
  <c r="G42" i="2" s="1"/>
  <c r="C42" i="2"/>
  <c r="H42" i="2" l="1"/>
  <c r="B43" i="2" s="1"/>
  <c r="D43" i="2" l="1"/>
  <c r="G43" i="2" s="1"/>
  <c r="E43" i="2"/>
  <c r="C43" i="2"/>
  <c r="H43" i="2" l="1"/>
  <c r="B44" i="2" s="1"/>
  <c r="D44" i="2" l="1"/>
  <c r="G44" i="2" s="1"/>
  <c r="C44" i="2"/>
  <c r="E44" i="2"/>
  <c r="H44" i="2" l="1"/>
  <c r="B45" i="2" s="1"/>
  <c r="D45" i="2" l="1"/>
  <c r="G45" i="2" s="1"/>
  <c r="C45" i="2"/>
  <c r="E45" i="2"/>
  <c r="H45" i="2" l="1"/>
  <c r="B46" i="2" s="1"/>
  <c r="E46" i="2" s="1"/>
  <c r="C46" i="2" l="1"/>
  <c r="D46" i="2"/>
  <c r="G46" i="2" s="1"/>
  <c r="H46" i="2" s="1"/>
  <c r="B47" i="2" s="1"/>
  <c r="C47" i="2" l="1"/>
  <c r="D47" i="2"/>
  <c r="G47" i="2" s="1"/>
  <c r="E47" i="2"/>
  <c r="H47" i="2" l="1"/>
  <c r="B48" i="2" s="1"/>
  <c r="D48" i="2" s="1"/>
  <c r="G48" i="2" s="1"/>
  <c r="E48" i="2" l="1"/>
  <c r="H48" i="2" s="1"/>
  <c r="B49" i="2" s="1"/>
  <c r="C48" i="2"/>
  <c r="E49" i="2" l="1"/>
  <c r="C49" i="2"/>
  <c r="D49" i="2"/>
  <c r="G49" i="2" s="1"/>
  <c r="H49" i="2" l="1"/>
  <c r="B50" i="2" s="1"/>
  <c r="D50" i="2" l="1"/>
  <c r="G50" i="2" s="1"/>
  <c r="E50" i="2"/>
  <c r="C50" i="2"/>
  <c r="H50" i="2" l="1"/>
  <c r="B51" i="2" s="1"/>
  <c r="C51" i="2" l="1"/>
  <c r="D51" i="2"/>
  <c r="G51" i="2" s="1"/>
  <c r="E51" i="2"/>
  <c r="H51" i="2" l="1"/>
  <c r="B52" i="2" s="1"/>
  <c r="D52" i="2" l="1"/>
  <c r="G52" i="2" s="1"/>
  <c r="E52" i="2"/>
  <c r="C52" i="2"/>
  <c r="H52" i="2" l="1"/>
  <c r="B53" i="2" s="1"/>
  <c r="E53" i="2" s="1"/>
  <c r="D53" i="2" l="1"/>
  <c r="G53" i="2" s="1"/>
  <c r="C53" i="2"/>
  <c r="H53" i="2" l="1"/>
  <c r="B54" i="2" s="1"/>
  <c r="C54" i="2" s="1"/>
  <c r="D54" i="2" l="1"/>
  <c r="G54" i="2" s="1"/>
  <c r="E54" i="2"/>
  <c r="H54" i="2" l="1"/>
  <c r="B55" i="2" s="1"/>
  <c r="D55" i="2" s="1"/>
  <c r="G55" i="2" s="1"/>
  <c r="E55" i="2" l="1"/>
  <c r="H55" i="2" s="1"/>
  <c r="B56" i="2" s="1"/>
  <c r="C55" i="2"/>
  <c r="D56" i="2" l="1"/>
  <c r="G56" i="2" s="1"/>
  <c r="C56" i="2"/>
  <c r="E56" i="2"/>
  <c r="H56" i="2" l="1"/>
  <c r="B57" i="2" s="1"/>
  <c r="E57" i="2" s="1"/>
  <c r="C57" i="2" l="1"/>
  <c r="D57" i="2"/>
  <c r="G57" i="2" s="1"/>
  <c r="H57" i="2" l="1"/>
  <c r="B58" i="2" s="1"/>
  <c r="D58" i="2" s="1"/>
  <c r="G58" i="2" s="1"/>
  <c r="C58" i="2" l="1"/>
  <c r="E58" i="2"/>
  <c r="H58" i="2" s="1"/>
  <c r="B59" i="2" s="1"/>
  <c r="C59" i="2" l="1"/>
  <c r="E59" i="2"/>
  <c r="D59" i="2"/>
  <c r="G59" i="2" s="1"/>
  <c r="H59" i="2" l="1"/>
  <c r="B60" i="2" s="1"/>
  <c r="E60" i="2" l="1"/>
  <c r="C60" i="2"/>
  <c r="D60" i="2"/>
  <c r="G60" i="2" s="1"/>
  <c r="H60" i="2" l="1"/>
  <c r="B61" i="2" s="1"/>
  <c r="C61" i="2" l="1"/>
  <c r="E61" i="2"/>
  <c r="D61" i="2"/>
  <c r="G61" i="2" s="1"/>
  <c r="H61" i="2" l="1"/>
  <c r="B62" i="2" s="1"/>
  <c r="C62" i="2" s="1"/>
  <c r="D62" i="2" l="1"/>
  <c r="G62" i="2" s="1"/>
  <c r="E62" i="2"/>
  <c r="H62" i="2" l="1"/>
  <c r="B63" i="2" s="1"/>
  <c r="D63" i="2" s="1"/>
  <c r="G63" i="2" s="1"/>
  <c r="C63" i="2" l="1"/>
  <c r="E63" i="2"/>
  <c r="H63" i="2" s="1"/>
  <c r="B64" i="2" s="1"/>
  <c r="C64" i="2" l="1"/>
  <c r="E64" i="2"/>
  <c r="D64" i="2"/>
  <c r="G64" i="2" s="1"/>
  <c r="H64" i="2" l="1"/>
  <c r="B65" i="2" s="1"/>
  <c r="C65" i="2" l="1"/>
  <c r="E65" i="2"/>
  <c r="D65" i="2"/>
  <c r="G65" i="2" s="1"/>
  <c r="H65" i="2" s="1"/>
  <c r="B66" i="2" s="1"/>
  <c r="E66" i="2" l="1"/>
  <c r="C66" i="2"/>
  <c r="D66" i="2"/>
  <c r="G66" i="2" s="1"/>
  <c r="H66" i="2" l="1"/>
  <c r="B67" i="2" s="1"/>
  <c r="E67" i="2" l="1"/>
  <c r="D67" i="2"/>
  <c r="G67" i="2" s="1"/>
  <c r="C67" i="2"/>
  <c r="H67" i="2" l="1"/>
  <c r="B68" i="2" s="1"/>
  <c r="D68" i="2" s="1"/>
  <c r="G68" i="2" s="1"/>
  <c r="E68" i="2" l="1"/>
  <c r="H68" i="2" s="1"/>
  <c r="B69" i="2" s="1"/>
  <c r="C68" i="2"/>
  <c r="C69" i="2" l="1"/>
  <c r="E69" i="2"/>
  <c r="D69" i="2"/>
  <c r="G69" i="2" s="1"/>
  <c r="H69" i="2" s="1"/>
  <c r="B70" i="2" s="1"/>
  <c r="C70" i="2" l="1"/>
  <c r="E70" i="2"/>
  <c r="D70" i="2"/>
  <c r="G70" i="2" s="1"/>
  <c r="H70" i="2" l="1"/>
  <c r="B71" i="2" s="1"/>
  <c r="E71" i="2" l="1"/>
  <c r="D71" i="2"/>
  <c r="G71" i="2" s="1"/>
  <c r="C71" i="2"/>
  <c r="H71" i="2" l="1"/>
  <c r="B72" i="2" s="1"/>
  <c r="D72" i="2" l="1"/>
  <c r="G72" i="2" s="1"/>
  <c r="E72" i="2"/>
  <c r="C72" i="2"/>
  <c r="H72" i="2" l="1"/>
  <c r="B73" i="2" s="1"/>
  <c r="C73" i="2" l="1"/>
  <c r="E73" i="2"/>
  <c r="D73" i="2"/>
  <c r="G73" i="2" s="1"/>
  <c r="H73" i="2" l="1"/>
  <c r="B74" i="2" s="1"/>
  <c r="E74" i="2" l="1"/>
  <c r="D74" i="2"/>
  <c r="G74" i="2" s="1"/>
  <c r="C74" i="2"/>
  <c r="H74" i="2" l="1"/>
  <c r="B75" i="2" s="1"/>
  <c r="C75" i="2" l="1"/>
  <c r="D75" i="2"/>
  <c r="G75" i="2" s="1"/>
  <c r="E75" i="2"/>
  <c r="H75" i="2" l="1"/>
  <c r="B76" i="2" s="1"/>
  <c r="E76" i="2" l="1"/>
  <c r="D76" i="2"/>
  <c r="G76" i="2" s="1"/>
  <c r="C76" i="2"/>
  <c r="H76" i="2" l="1"/>
  <c r="B77" i="2" s="1"/>
  <c r="E77" i="2" l="1"/>
  <c r="D77" i="2"/>
  <c r="G77" i="2" s="1"/>
  <c r="C77" i="2"/>
  <c r="H77" i="2" l="1"/>
  <c r="B78" i="2" s="1"/>
  <c r="C78" i="2" l="1"/>
  <c r="D78" i="2"/>
  <c r="G78" i="2" s="1"/>
  <c r="E78" i="2"/>
  <c r="H78" i="2" l="1"/>
  <c r="B79" i="2" s="1"/>
  <c r="E79" i="2" l="1"/>
  <c r="D79" i="2"/>
  <c r="G79" i="2" s="1"/>
  <c r="C79" i="2"/>
  <c r="H79" i="2" l="1"/>
  <c r="B80" i="2" s="1"/>
  <c r="E80" i="2" s="1"/>
  <c r="D80" i="2" l="1"/>
  <c r="G80" i="2" s="1"/>
  <c r="C80" i="2"/>
  <c r="H80" i="2" l="1"/>
  <c r="B81" i="2" s="1"/>
  <c r="C81" i="2" s="1"/>
  <c r="D81" i="2" l="1"/>
  <c r="G81" i="2" s="1"/>
  <c r="E81" i="2"/>
  <c r="H81" i="2" l="1"/>
  <c r="B82" i="2" s="1"/>
  <c r="E82" i="2" s="1"/>
  <c r="C82" i="2" l="1"/>
  <c r="D82" i="2"/>
  <c r="G82" i="2" s="1"/>
  <c r="H82" i="2" s="1"/>
  <c r="B83" i="2" s="1"/>
  <c r="E83" i="2" s="1"/>
  <c r="C83" i="2" l="1"/>
  <c r="D83" i="2"/>
  <c r="G83" i="2" s="1"/>
  <c r="H83" i="2" l="1"/>
  <c r="B84" i="2" s="1"/>
  <c r="D84" i="2" s="1"/>
  <c r="G84" i="2" s="1"/>
  <c r="E84" i="2" l="1"/>
  <c r="H84" i="2" s="1"/>
  <c r="B85" i="2" s="1"/>
  <c r="C84" i="2"/>
  <c r="D85" i="2" l="1"/>
  <c r="G85" i="2" s="1"/>
  <c r="C85" i="2"/>
  <c r="E85" i="2"/>
  <c r="H85" i="2" l="1"/>
  <c r="B86" i="2" s="1"/>
  <c r="C86" i="2" s="1"/>
  <c r="E86" i="2" l="1"/>
  <c r="D86" i="2"/>
  <c r="G86" i="2" s="1"/>
  <c r="H86" i="2" l="1"/>
  <c r="B87" i="2" s="1"/>
  <c r="E87" i="2" s="1"/>
  <c r="C87" i="2" l="1"/>
  <c r="D87" i="2"/>
  <c r="G87" i="2" s="1"/>
  <c r="H87" i="2" l="1"/>
  <c r="B88" i="2" s="1"/>
  <c r="E88" i="2" s="1"/>
  <c r="C88" i="2" l="1"/>
  <c r="D88" i="2"/>
  <c r="G88" i="2" l="1"/>
  <c r="H88" i="2" s="1"/>
  <c r="B89" i="2" s="1"/>
  <c r="E89" i="2" l="1"/>
  <c r="C89" i="2"/>
  <c r="D89" i="2"/>
  <c r="G89" i="2" s="1"/>
  <c r="H89" i="2" l="1"/>
  <c r="B90" i="2" s="1"/>
  <c r="E90" i="2" s="1"/>
  <c r="C90" i="2" l="1"/>
  <c r="D90" i="2"/>
  <c r="G90" i="2" s="1"/>
  <c r="H90" i="2" s="1"/>
  <c r="B91" i="2" s="1"/>
  <c r="E91" i="2" s="1"/>
  <c r="D91" i="2" l="1"/>
  <c r="G91" i="2" s="1"/>
  <c r="H91" i="2" s="1"/>
  <c r="B92" i="2" s="1"/>
  <c r="E92" i="2" s="1"/>
  <c r="C91" i="2"/>
  <c r="C92" i="2" l="1"/>
  <c r="D92" i="2"/>
  <c r="G92" i="2" s="1"/>
  <c r="H92" i="2" s="1"/>
  <c r="B93" i="2" s="1"/>
  <c r="E93" i="2" s="1"/>
  <c r="C93" i="2" l="1"/>
  <c r="D93" i="2"/>
  <c r="G93" i="2" s="1"/>
  <c r="H93" i="2" l="1"/>
  <c r="B94" i="2" s="1"/>
  <c r="C94" i="2" s="1"/>
  <c r="D94" i="2" l="1"/>
  <c r="G94" i="2" s="1"/>
  <c r="E94" i="2"/>
  <c r="H94" i="2" s="1"/>
  <c r="B95" i="2" s="1"/>
  <c r="E95" i="2" l="1"/>
  <c r="D95" i="2"/>
  <c r="G95" i="2" s="1"/>
  <c r="C95" i="2"/>
  <c r="H95" i="2" l="1"/>
  <c r="B96" i="2" s="1"/>
  <c r="E96" i="2" l="1"/>
  <c r="C96" i="2"/>
  <c r="D96" i="2"/>
  <c r="G96" i="2" s="1"/>
  <c r="H96" i="2" l="1"/>
  <c r="B97" i="2" s="1"/>
  <c r="C97" i="2" l="1"/>
  <c r="D97" i="2"/>
  <c r="G97" i="2" s="1"/>
  <c r="E97" i="2"/>
  <c r="H97" i="2" l="1"/>
  <c r="B98" i="2" s="1"/>
  <c r="C98" i="2" s="1"/>
  <c r="D98" i="2" l="1"/>
  <c r="G98" i="2" s="1"/>
  <c r="E98" i="2"/>
  <c r="H98" i="2" l="1"/>
  <c r="B99" i="2" s="1"/>
  <c r="C99" i="2" s="1"/>
  <c r="E99" i="2" l="1"/>
  <c r="D99" i="2"/>
  <c r="G99" i="2" s="1"/>
  <c r="H99" i="2" l="1"/>
  <c r="B100" i="2" s="1"/>
  <c r="C100" i="2" s="1"/>
  <c r="D100" i="2" l="1"/>
  <c r="G100" i="2" s="1"/>
  <c r="E100" i="2"/>
  <c r="H100" i="2" l="1"/>
  <c r="B101" i="2" s="1"/>
  <c r="E101" i="2" s="1"/>
  <c r="D101" i="2" l="1"/>
  <c r="G101" i="2" s="1"/>
  <c r="C101" i="2"/>
  <c r="H101" i="2" l="1"/>
  <c r="B102" i="2" s="1"/>
  <c r="D102" i="2" l="1"/>
  <c r="C102" i="2"/>
  <c r="E102" i="2"/>
  <c r="G102" i="2" l="1"/>
  <c r="H102" i="2" s="1"/>
  <c r="B103" i="2" s="1"/>
  <c r="E103" i="2" l="1"/>
  <c r="C103" i="2"/>
  <c r="D103" i="2"/>
  <c r="G103" i="2" s="1"/>
  <c r="H103" i="2" l="1"/>
  <c r="B104" i="2" s="1"/>
  <c r="C104" i="2" l="1"/>
  <c r="E104" i="2"/>
  <c r="D104" i="2"/>
  <c r="G104" i="2" s="1"/>
  <c r="H104" i="2" l="1"/>
  <c r="B105" i="2" s="1"/>
  <c r="E105" i="2" s="1"/>
  <c r="C105" i="2" l="1"/>
  <c r="D105" i="2"/>
  <c r="G105" i="2" s="1"/>
  <c r="H105" i="2" s="1"/>
  <c r="B106" i="2" s="1"/>
  <c r="C106" i="2" s="1"/>
  <c r="D106" i="2" l="1"/>
  <c r="G106" i="2" s="1"/>
  <c r="E106" i="2"/>
  <c r="H106" i="2" l="1"/>
  <c r="B107" i="2" s="1"/>
  <c r="D107" i="2" s="1"/>
  <c r="G107" i="2" s="1"/>
  <c r="E107" i="2" l="1"/>
  <c r="H107" i="2" s="1"/>
  <c r="B108" i="2" s="1"/>
  <c r="C107" i="2"/>
  <c r="D108" i="2" l="1"/>
  <c r="G108" i="2" s="1"/>
  <c r="C108" i="2"/>
  <c r="E108" i="2"/>
  <c r="H108" i="2" l="1"/>
  <c r="B109" i="2" s="1"/>
  <c r="C109" i="2" l="1"/>
  <c r="E109" i="2"/>
  <c r="D109" i="2"/>
  <c r="G109" i="2" s="1"/>
  <c r="H109" i="2" l="1"/>
  <c r="B110" i="2" s="1"/>
  <c r="D110" i="2" l="1"/>
  <c r="G110" i="2" s="1"/>
  <c r="C110" i="2"/>
  <c r="E110" i="2"/>
  <c r="H110" i="2" l="1"/>
  <c r="B111" i="2" s="1"/>
  <c r="E111" i="2" s="1"/>
  <c r="D111" i="2" l="1"/>
  <c r="G111" i="2" s="1"/>
  <c r="C111" i="2"/>
  <c r="H111" i="2" l="1"/>
  <c r="B112" i="2" s="1"/>
  <c r="C112" i="2" s="1"/>
  <c r="D112" i="2" l="1"/>
  <c r="G112" i="2" s="1"/>
  <c r="E112" i="2"/>
  <c r="H112" i="2" l="1"/>
  <c r="B113" i="2" s="1"/>
  <c r="E113" i="2" s="1"/>
  <c r="C113" i="2"/>
  <c r="D113" i="2"/>
  <c r="G113" i="2" s="1"/>
  <c r="H113" i="2" l="1"/>
  <c r="B114" i="2" s="1"/>
  <c r="E114" i="2" l="1"/>
  <c r="C114" i="2"/>
  <c r="D114" i="2"/>
  <c r="G114" i="2" s="1"/>
  <c r="H114" i="2" l="1"/>
  <c r="B115" i="2" s="1"/>
  <c r="E115" i="2" l="1"/>
  <c r="D115" i="2"/>
  <c r="G115" i="2" s="1"/>
  <c r="C115" i="2"/>
  <c r="H115" i="2" l="1"/>
  <c r="B116" i="2" s="1"/>
  <c r="D116" i="2" l="1"/>
  <c r="G116" i="2" s="1"/>
  <c r="C116" i="2"/>
  <c r="E116" i="2"/>
  <c r="H116" i="2" l="1"/>
  <c r="B117" i="2" s="1"/>
  <c r="C117" i="2" l="1"/>
  <c r="E117" i="2"/>
  <c r="D117" i="2"/>
  <c r="G117" i="2" s="1"/>
  <c r="H117" i="2" l="1"/>
  <c r="B118" i="2" s="1"/>
  <c r="C118" i="2" s="1"/>
  <c r="D118" i="2" l="1"/>
  <c r="G118" i="2" s="1"/>
  <c r="E118" i="2"/>
  <c r="H118" i="2" l="1"/>
  <c r="B119" i="2" s="1"/>
  <c r="E119" i="2" s="1"/>
  <c r="C119" i="2" l="1"/>
  <c r="D119" i="2"/>
  <c r="G119" i="2" s="1"/>
  <c r="H119" i="2" s="1"/>
  <c r="B120" i="2" s="1"/>
  <c r="E120" i="2" l="1"/>
  <c r="D120" i="2"/>
  <c r="G120" i="2" s="1"/>
  <c r="C120" i="2"/>
  <c r="H120" i="2" l="1"/>
  <c r="B121" i="2" s="1"/>
  <c r="D121" i="2" s="1"/>
  <c r="G121" i="2" s="1"/>
  <c r="C121" i="2" l="1"/>
  <c r="E121" i="2"/>
  <c r="H121" i="2" s="1"/>
  <c r="B122" i="2" s="1"/>
  <c r="C122" i="2" l="1"/>
  <c r="E122" i="2"/>
  <c r="D122" i="2"/>
  <c r="G122" i="2" s="1"/>
  <c r="H122" i="2" l="1"/>
  <c r="B123" i="2" s="1"/>
  <c r="C123" i="2" l="1"/>
  <c r="D123" i="2"/>
  <c r="G123" i="2" s="1"/>
  <c r="E123" i="2"/>
  <c r="H123" i="2" l="1"/>
  <c r="B124" i="2" s="1"/>
  <c r="C124" i="2" l="1"/>
  <c r="E124" i="2"/>
  <c r="D124" i="2"/>
  <c r="G124" i="2" s="1"/>
  <c r="H124" i="2" l="1"/>
  <c r="B125" i="2" s="1"/>
  <c r="C125" i="2" l="1"/>
  <c r="E125" i="2"/>
  <c r="D125" i="2"/>
  <c r="G125" i="2" s="1"/>
  <c r="H125" i="2" l="1"/>
  <c r="B126" i="2" s="1"/>
  <c r="C126" i="2" s="1"/>
  <c r="E126" i="2" l="1"/>
  <c r="D126" i="2"/>
  <c r="G126" i="2" s="1"/>
  <c r="H126" i="2" l="1"/>
  <c r="B127" i="2" s="1"/>
  <c r="C127" i="2" s="1"/>
  <c r="E127" i="2" l="1"/>
  <c r="D127" i="2"/>
  <c r="G127" i="2" s="1"/>
  <c r="H127" i="2" s="1"/>
  <c r="B128" i="2" s="1"/>
  <c r="C128" i="2" s="1"/>
  <c r="D128" i="2" l="1"/>
  <c r="G128" i="2" s="1"/>
  <c r="E128" i="2"/>
  <c r="H128" i="2" l="1"/>
  <c r="B129" i="2" s="1"/>
  <c r="C129" i="2" s="1"/>
  <c r="D129" i="2" l="1"/>
  <c r="G129" i="2" s="1"/>
  <c r="E129" i="2"/>
  <c r="H129" i="2" l="1"/>
  <c r="B130" i="2" s="1"/>
  <c r="C130" i="2" s="1"/>
  <c r="E130" i="2" l="1"/>
  <c r="D130" i="2"/>
  <c r="G130" i="2" s="1"/>
  <c r="H130" i="2" l="1"/>
  <c r="B131" i="2" s="1"/>
  <c r="D131" i="2" s="1"/>
  <c r="G131" i="2" s="1"/>
  <c r="C131" i="2" l="1"/>
  <c r="E131" i="2"/>
  <c r="H131" i="2" s="1"/>
  <c r="B132" i="2" s="1"/>
  <c r="D132" i="2" s="1"/>
  <c r="G132" i="2" s="1"/>
  <c r="E132" i="2" l="1"/>
  <c r="H132" i="2" s="1"/>
  <c r="B133" i="2" s="1"/>
  <c r="D133" i="2" s="1"/>
  <c r="G133" i="2" s="1"/>
  <c r="C132" i="2"/>
  <c r="E133" i="2" l="1"/>
  <c r="H133" i="2" s="1"/>
  <c r="B134" i="2" s="1"/>
  <c r="C133" i="2"/>
  <c r="C134" i="2" l="1"/>
  <c r="D134" i="2"/>
  <c r="G134" i="2" s="1"/>
  <c r="E134" i="2"/>
  <c r="H134" i="2" l="1"/>
  <c r="B135" i="2" s="1"/>
  <c r="C135" i="2" s="1"/>
  <c r="D135" i="2" l="1"/>
  <c r="G135" i="2" s="1"/>
  <c r="E135" i="2"/>
  <c r="H135" i="2" l="1"/>
  <c r="B136" i="2" s="1"/>
  <c r="E136" i="2" s="1"/>
  <c r="C136" i="2" l="1"/>
  <c r="D136" i="2"/>
  <c r="G136" i="2" l="1"/>
  <c r="H136" i="2" s="1"/>
  <c r="B137" i="2" s="1"/>
  <c r="D137" i="2" l="1"/>
  <c r="G137" i="2" s="1"/>
  <c r="E137" i="2"/>
  <c r="C137" i="2"/>
  <c r="H137" i="2" l="1"/>
  <c r="B138" i="2" s="1"/>
  <c r="C138" i="2" s="1"/>
  <c r="E138" i="2" l="1"/>
  <c r="D138" i="2"/>
  <c r="G138" i="2" s="1"/>
  <c r="H138" i="2" l="1"/>
  <c r="B139" i="2" s="1"/>
  <c r="D139" i="2" s="1"/>
  <c r="G139" i="2" s="1"/>
  <c r="E139" i="2" l="1"/>
  <c r="H139" i="2" s="1"/>
  <c r="B140" i="2" s="1"/>
  <c r="C140" i="2" s="1"/>
  <c r="C139" i="2"/>
  <c r="D140" i="2" l="1"/>
  <c r="G140" i="2" s="1"/>
  <c r="E140" i="2"/>
  <c r="H140" i="2" l="1"/>
  <c r="B141" i="2" s="1"/>
  <c r="C141" i="2" s="1"/>
  <c r="D141" i="2" l="1"/>
  <c r="G141" i="2" s="1"/>
  <c r="E141" i="2"/>
  <c r="H141" i="2" l="1"/>
  <c r="B142" i="2" s="1"/>
  <c r="D142" i="2" s="1"/>
  <c r="G142" i="2" s="1"/>
  <c r="C142" i="2" l="1"/>
  <c r="E142" i="2"/>
  <c r="H142" i="2" s="1"/>
  <c r="B143" i="2" s="1"/>
  <c r="D143" i="2" s="1"/>
  <c r="G143" i="2" s="1"/>
  <c r="E143" i="2" l="1"/>
  <c r="H143" i="2" s="1"/>
  <c r="B144" i="2" s="1"/>
  <c r="C144" i="2" s="1"/>
  <c r="C143" i="2"/>
  <c r="D144" i="2" l="1"/>
  <c r="G144" i="2" s="1"/>
  <c r="E144" i="2"/>
  <c r="H144" i="2" l="1"/>
  <c r="B145" i="2" s="1"/>
  <c r="C145" i="2" s="1"/>
  <c r="E145" i="2" l="1"/>
  <c r="D145" i="2"/>
  <c r="G145" i="2" s="1"/>
  <c r="H145" i="2" l="1"/>
  <c r="B146" i="2" s="1"/>
  <c r="E146" i="2" s="1"/>
  <c r="D146" i="2" l="1"/>
  <c r="G146" i="2" s="1"/>
  <c r="H146" i="2" s="1"/>
  <c r="B147" i="2" s="1"/>
  <c r="E147" i="2" s="1"/>
  <c r="C146" i="2"/>
  <c r="D147" i="2" l="1"/>
  <c r="G147" i="2" s="1"/>
  <c r="C147" i="2"/>
  <c r="H147" i="2"/>
  <c r="B148" i="2" s="1"/>
  <c r="C148" i="2" s="1"/>
  <c r="E148" i="2" l="1"/>
  <c r="D148" i="2"/>
  <c r="G148" i="2" s="1"/>
  <c r="H148" i="2" l="1"/>
  <c r="B149" i="2" s="1"/>
  <c r="D149" i="2" s="1"/>
  <c r="G149" i="2" s="1"/>
  <c r="E149" i="2" l="1"/>
  <c r="H149" i="2" s="1"/>
  <c r="B150" i="2" s="1"/>
  <c r="C149" i="2"/>
  <c r="C150" i="2" l="1"/>
  <c r="E150" i="2"/>
  <c r="D150" i="2"/>
  <c r="G150" i="2" s="1"/>
  <c r="H150" i="2" l="1"/>
  <c r="B151" i="2" s="1"/>
  <c r="C151" i="2" l="1"/>
  <c r="E151" i="2"/>
  <c r="D151" i="2"/>
  <c r="G151" i="2" s="1"/>
  <c r="H151" i="2" l="1"/>
  <c r="B152" i="2" s="1"/>
  <c r="C152" i="2" l="1"/>
  <c r="E152" i="2"/>
  <c r="D152" i="2"/>
  <c r="G152" i="2" s="1"/>
  <c r="H152" i="2" l="1"/>
  <c r="B153" i="2" s="1"/>
  <c r="C153" i="2" l="1"/>
  <c r="D153" i="2"/>
  <c r="G153" i="2" s="1"/>
  <c r="E153" i="2"/>
  <c r="H153" i="2" l="1"/>
  <c r="B154" i="2" s="1"/>
  <c r="C154" i="2" l="1"/>
  <c r="D154" i="2"/>
  <c r="G154" i="2" s="1"/>
  <c r="E154" i="2"/>
  <c r="H154" i="2" l="1"/>
  <c r="B155" i="2" s="1"/>
  <c r="E155" i="2" l="1"/>
  <c r="D155" i="2"/>
  <c r="G155" i="2" s="1"/>
  <c r="C155" i="2"/>
  <c r="H155" i="2" l="1"/>
  <c r="B156" i="2" s="1"/>
  <c r="C156" i="2" l="1"/>
  <c r="D156" i="2"/>
  <c r="G156" i="2" s="1"/>
  <c r="E156" i="2"/>
  <c r="H156" i="2" l="1"/>
  <c r="B157" i="2" s="1"/>
  <c r="C157" i="2" s="1"/>
  <c r="E157" i="2" l="1"/>
  <c r="D157" i="2"/>
  <c r="G157" i="2" s="1"/>
  <c r="H157" i="2" l="1"/>
  <c r="B158" i="2" s="1"/>
  <c r="E158" i="2" s="1"/>
  <c r="C158" i="2" l="1"/>
  <c r="D158" i="2"/>
  <c r="G158" i="2" s="1"/>
  <c r="H158" i="2" l="1"/>
  <c r="B159" i="2" s="1"/>
  <c r="C159" i="2" s="1"/>
  <c r="D159" i="2" l="1"/>
  <c r="G159" i="2" s="1"/>
  <c r="E159" i="2"/>
  <c r="H159" i="2" l="1"/>
  <c r="B160" i="2" s="1"/>
  <c r="D160" i="2" s="1"/>
  <c r="G160" i="2" s="1"/>
  <c r="E160" i="2" l="1"/>
  <c r="H160" i="2" s="1"/>
  <c r="B161" i="2" s="1"/>
  <c r="D161" i="2" s="1"/>
  <c r="G161" i="2" s="1"/>
  <c r="C160" i="2"/>
  <c r="E161" i="2" l="1"/>
  <c r="H161" i="2" s="1"/>
  <c r="B162" i="2" s="1"/>
  <c r="C161" i="2"/>
  <c r="C162" i="2" l="1"/>
  <c r="E162" i="2"/>
  <c r="D162" i="2"/>
  <c r="G162" i="2" s="1"/>
  <c r="H162" i="2" l="1"/>
  <c r="B163" i="2" s="1"/>
  <c r="E163" i="2" l="1"/>
  <c r="D163" i="2"/>
  <c r="G163" i="2" s="1"/>
  <c r="C163" i="2"/>
  <c r="H163" i="2" l="1"/>
  <c r="B164" i="2" s="1"/>
  <c r="D164" i="2" l="1"/>
  <c r="G164" i="2" s="1"/>
  <c r="E164" i="2"/>
  <c r="C164" i="2"/>
  <c r="H164" i="2" l="1"/>
  <c r="B165" i="2" s="1"/>
  <c r="C165" i="2" s="1"/>
  <c r="D165" i="2" l="1"/>
  <c r="G165" i="2" s="1"/>
  <c r="E165" i="2"/>
  <c r="H165" i="2" l="1"/>
  <c r="B166" i="2" s="1"/>
  <c r="D166" i="2" s="1"/>
  <c r="G166" i="2" s="1"/>
  <c r="C166" i="2" l="1"/>
  <c r="E166" i="2"/>
  <c r="H166" i="2" s="1"/>
  <c r="B167" i="2" s="1"/>
  <c r="C167" i="2" s="1"/>
  <c r="E167" i="2" l="1"/>
  <c r="D167" i="2"/>
  <c r="G167" i="2" s="1"/>
  <c r="H167" i="2" l="1"/>
  <c r="B168" i="2" s="1"/>
  <c r="E168" i="2" s="1"/>
  <c r="C168" i="2" l="1"/>
  <c r="D168" i="2"/>
  <c r="G168" i="2" s="1"/>
  <c r="H168" i="2" s="1"/>
  <c r="B169" i="2" s="1"/>
  <c r="C169" i="2" l="1"/>
  <c r="E169" i="2"/>
  <c r="D169" i="2"/>
  <c r="G169" i="2" s="1"/>
  <c r="H169" i="2" l="1"/>
  <c r="B170" i="2" s="1"/>
  <c r="D170" i="2" l="1"/>
  <c r="G170" i="2" s="1"/>
  <c r="C170" i="2"/>
  <c r="E170" i="2"/>
  <c r="H170" i="2" l="1"/>
  <c r="B171" i="2" s="1"/>
  <c r="C171" i="2" l="1"/>
  <c r="E171" i="2"/>
  <c r="D171" i="2"/>
  <c r="G171" i="2" s="1"/>
  <c r="H171" i="2" s="1"/>
  <c r="B172" i="2" s="1"/>
  <c r="C172" i="2" l="1"/>
  <c r="D172" i="2"/>
  <c r="G172" i="2" s="1"/>
  <c r="E172" i="2"/>
  <c r="H172" i="2" l="1"/>
  <c r="B173" i="2" s="1"/>
  <c r="E173" i="2" l="1"/>
  <c r="D173" i="2"/>
  <c r="G173" i="2" s="1"/>
  <c r="C173" i="2"/>
  <c r="H173" i="2" l="1"/>
  <c r="B174" i="2" s="1"/>
  <c r="C174" i="2" l="1"/>
  <c r="E174" i="2"/>
  <c r="D174" i="2"/>
  <c r="G174" i="2" s="1"/>
  <c r="H174" i="2" l="1"/>
  <c r="B175" i="2" s="1"/>
  <c r="C175" i="2" l="1"/>
  <c r="E175" i="2"/>
  <c r="D175" i="2"/>
  <c r="G175" i="2" s="1"/>
  <c r="H175" i="2" l="1"/>
  <c r="B176" i="2" s="1"/>
  <c r="C176" i="2" l="1"/>
  <c r="D176" i="2"/>
  <c r="G176" i="2" s="1"/>
  <c r="E176" i="2"/>
  <c r="H176" i="2" l="1"/>
  <c r="B177" i="2" s="1"/>
  <c r="C177" i="2" l="1"/>
  <c r="D177" i="2"/>
  <c r="G177" i="2" s="1"/>
  <c r="E177" i="2"/>
  <c r="H177" i="2" l="1"/>
  <c r="B178" i="2" s="1"/>
  <c r="E178" i="2" l="1"/>
  <c r="D178" i="2"/>
  <c r="G178" i="2" s="1"/>
  <c r="C178" i="2"/>
  <c r="H178" i="2" l="1"/>
  <c r="B179" i="2" s="1"/>
  <c r="C179" i="2" l="1"/>
  <c r="D179" i="2"/>
  <c r="G179" i="2" s="1"/>
  <c r="E179" i="2"/>
  <c r="H179" i="2" l="1"/>
  <c r="B180" i="2" s="1"/>
  <c r="C180" i="2" l="1"/>
  <c r="E180" i="2"/>
  <c r="D180" i="2"/>
  <c r="G180" i="2" s="1"/>
  <c r="H180" i="2" l="1"/>
  <c r="B181" i="2" s="1"/>
  <c r="C181" i="2" l="1"/>
  <c r="E181" i="2"/>
  <c r="D181" i="2"/>
  <c r="G181" i="2" s="1"/>
  <c r="H181" i="2" l="1"/>
  <c r="B182" i="2" s="1"/>
  <c r="D182" i="2" l="1"/>
  <c r="G182" i="2" s="1"/>
  <c r="E182" i="2"/>
  <c r="C182" i="2"/>
  <c r="H182" i="2" l="1"/>
  <c r="B183" i="2" s="1"/>
  <c r="E183" i="2" s="1"/>
  <c r="C183" i="2" l="1"/>
  <c r="D183" i="2"/>
  <c r="G183" i="2" s="1"/>
  <c r="H183" i="2" s="1"/>
  <c r="B184" i="2" s="1"/>
  <c r="E184" i="2" s="1"/>
  <c r="D184" i="2" l="1"/>
  <c r="G184" i="2" s="1"/>
  <c r="H184" i="2" s="1"/>
  <c r="B185" i="2" s="1"/>
  <c r="C184" i="2"/>
  <c r="D185" i="2" l="1"/>
  <c r="G185" i="2" s="1"/>
  <c r="C185" i="2"/>
  <c r="E185" i="2"/>
  <c r="H185" i="2" l="1"/>
  <c r="B186" i="2" s="1"/>
  <c r="C186" i="2" s="1"/>
  <c r="D186" i="2" l="1"/>
  <c r="G186" i="2" s="1"/>
  <c r="E186" i="2"/>
  <c r="H186" i="2" l="1"/>
  <c r="B187" i="2" s="1"/>
  <c r="C187" i="2" s="1"/>
  <c r="E187" i="2" l="1"/>
  <c r="D187" i="2"/>
  <c r="G187" i="2" s="1"/>
  <c r="H187" i="2" l="1"/>
  <c r="B188" i="2" s="1"/>
  <c r="C188" i="2" s="1"/>
  <c r="D188" i="2" l="1"/>
  <c r="G188" i="2" s="1"/>
  <c r="E188" i="2"/>
  <c r="H188" i="2" s="1"/>
  <c r="B189" i="2" s="1"/>
  <c r="D189" i="2" l="1"/>
  <c r="G189" i="2" s="1"/>
  <c r="E189" i="2"/>
  <c r="C189" i="2"/>
  <c r="H189" i="2" l="1"/>
  <c r="B190" i="2" s="1"/>
  <c r="C190" i="2" l="1"/>
  <c r="E190" i="2"/>
  <c r="D190" i="2"/>
  <c r="G190" i="2" s="1"/>
  <c r="H190" i="2" l="1"/>
  <c r="B191" i="2" s="1"/>
  <c r="C191" i="2" l="1"/>
  <c r="E191" i="2"/>
  <c r="D191" i="2"/>
  <c r="G191" i="2" s="1"/>
  <c r="H191" i="2" l="1"/>
  <c r="B192" i="2" s="1"/>
  <c r="C192" i="2" s="1"/>
  <c r="D192" i="2" l="1"/>
  <c r="G192" i="2" s="1"/>
  <c r="E192" i="2"/>
  <c r="H192" i="2" l="1"/>
  <c r="B193" i="2" s="1"/>
  <c r="D193" i="2" s="1"/>
  <c r="G193" i="2" s="1"/>
  <c r="E193" i="2" l="1"/>
  <c r="H193" i="2" s="1"/>
  <c r="B194" i="2" s="1"/>
  <c r="E194" i="2" s="1"/>
  <c r="C193" i="2"/>
  <c r="C194" i="2" l="1"/>
  <c r="D194" i="2"/>
  <c r="G194" i="2" s="1"/>
  <c r="H194" i="2" s="1"/>
  <c r="B195" i="2" s="1"/>
  <c r="C195" i="2" l="1"/>
  <c r="D195" i="2"/>
  <c r="G195" i="2" s="1"/>
  <c r="E195" i="2"/>
  <c r="H195" i="2" l="1"/>
  <c r="B196" i="2" s="1"/>
  <c r="C196" i="2" l="1"/>
  <c r="E196" i="2"/>
  <c r="D196" i="2"/>
  <c r="G196" i="2" s="1"/>
  <c r="H196" i="2" l="1"/>
  <c r="B197" i="2" s="1"/>
  <c r="C197" i="2" l="1"/>
  <c r="E197" i="2"/>
  <c r="D197" i="2"/>
  <c r="G197" i="2" s="1"/>
  <c r="H197" i="2" s="1"/>
  <c r="B198" i="2" s="1"/>
  <c r="C198" i="2" l="1"/>
  <c r="E198" i="2"/>
  <c r="D198" i="2"/>
  <c r="G198" i="2" s="1"/>
  <c r="H198" i="2" l="1"/>
  <c r="B199" i="2" s="1"/>
  <c r="D199" i="2" l="1"/>
  <c r="G199" i="2" s="1"/>
  <c r="C199" i="2"/>
  <c r="E199" i="2"/>
  <c r="H199" i="2" l="1"/>
  <c r="B200" i="2" s="1"/>
  <c r="E200" i="2" l="1"/>
  <c r="D200" i="2"/>
  <c r="G200" i="2" s="1"/>
  <c r="C200" i="2"/>
  <c r="H200" i="2" l="1"/>
  <c r="B201" i="2" s="1"/>
  <c r="E201" i="2" l="1"/>
  <c r="D201" i="2"/>
  <c r="G201" i="2" s="1"/>
  <c r="C201" i="2"/>
  <c r="H201" i="2" l="1"/>
  <c r="B202" i="2" s="1"/>
  <c r="C202" i="2" l="1"/>
  <c r="E202" i="2"/>
  <c r="D202" i="2"/>
  <c r="G202" i="2" s="1"/>
  <c r="H202" i="2" l="1"/>
  <c r="B203" i="2" s="1"/>
  <c r="D203" i="2" l="1"/>
  <c r="G203" i="2" s="1"/>
  <c r="C203" i="2"/>
  <c r="E203" i="2"/>
  <c r="H203" i="2" l="1"/>
  <c r="B204" i="2" s="1"/>
  <c r="C204" i="2" s="1"/>
  <c r="D204" i="2" l="1"/>
  <c r="G204" i="2" s="1"/>
  <c r="E204" i="2"/>
  <c r="H204" i="2" l="1"/>
  <c r="B205" i="2" s="1"/>
  <c r="D205" i="2" s="1"/>
  <c r="G205" i="2" s="1"/>
  <c r="E205" i="2" l="1"/>
  <c r="H205" i="2" s="1"/>
  <c r="B206" i="2" s="1"/>
  <c r="C206" i="2" s="1"/>
  <c r="C205" i="2"/>
  <c r="D206" i="2" l="1"/>
  <c r="G206" i="2" s="1"/>
  <c r="E206" i="2"/>
  <c r="H206" i="2" l="1"/>
  <c r="B207" i="2" s="1"/>
  <c r="E207" i="2" s="1"/>
  <c r="C207" i="2" l="1"/>
  <c r="D207" i="2"/>
  <c r="G207" i="2" s="1"/>
  <c r="H207" i="2" s="1"/>
  <c r="B208" i="2" s="1"/>
  <c r="C208" i="2" s="1"/>
  <c r="D208" i="2" l="1"/>
  <c r="G208" i="2" s="1"/>
  <c r="E208" i="2"/>
  <c r="H208" i="2" l="1"/>
  <c r="B209" i="2" s="1"/>
  <c r="E209" i="2" s="1"/>
  <c r="D209" i="2" l="1"/>
  <c r="G209" i="2" s="1"/>
  <c r="H209" i="2" s="1"/>
  <c r="B210" i="2" s="1"/>
  <c r="C209" i="2"/>
  <c r="E210" i="2" l="1"/>
  <c r="D210" i="2"/>
  <c r="G210" i="2" s="1"/>
  <c r="C210" i="2"/>
  <c r="H210" i="2" l="1"/>
  <c r="B211" i="2" s="1"/>
  <c r="C211" i="2" l="1"/>
  <c r="E211" i="2"/>
  <c r="D211" i="2"/>
  <c r="G211" i="2" s="1"/>
  <c r="H211" i="2" s="1"/>
  <c r="B212" i="2" s="1"/>
  <c r="E212" i="2" l="1"/>
  <c r="C212" i="2"/>
  <c r="D212" i="2"/>
  <c r="G212" i="2" s="1"/>
  <c r="H212" i="2" l="1"/>
  <c r="B213" i="2" s="1"/>
  <c r="C213" i="2" l="1"/>
  <c r="E213" i="2"/>
  <c r="D213" i="2"/>
  <c r="G213" i="2" s="1"/>
  <c r="H213" i="2" l="1"/>
  <c r="B214" i="2" s="1"/>
  <c r="D214" i="2" l="1"/>
  <c r="G214" i="2" s="1"/>
  <c r="E214" i="2"/>
  <c r="C214" i="2"/>
  <c r="H214" i="2" l="1"/>
  <c r="B215" i="2" s="1"/>
  <c r="C215" i="2" s="1"/>
  <c r="D215" i="2" l="1"/>
  <c r="G215" i="2" s="1"/>
  <c r="E215" i="2"/>
  <c r="H215" i="2" l="1"/>
  <c r="B216" i="2" s="1"/>
  <c r="E216" i="2" s="1"/>
  <c r="C216" i="2" l="1"/>
  <c r="D216" i="2"/>
  <c r="G216" i="2" s="1"/>
  <c r="H216" i="2" s="1"/>
  <c r="B217" i="2" s="1"/>
  <c r="E217" i="2" l="1"/>
  <c r="C217" i="2"/>
  <c r="D217" i="2"/>
  <c r="G217" i="2" s="1"/>
  <c r="H217" i="2" l="1"/>
  <c r="B218" i="2" s="1"/>
  <c r="E218" i="2" l="1"/>
  <c r="D218" i="2"/>
  <c r="G218" i="2" s="1"/>
  <c r="C218" i="2"/>
  <c r="H218" i="2" l="1"/>
  <c r="B219" i="2" s="1"/>
  <c r="D219" i="2" l="1"/>
  <c r="G219" i="2" s="1"/>
  <c r="C219" i="2"/>
  <c r="E219" i="2"/>
  <c r="H219" i="2" l="1"/>
  <c r="B220" i="2" s="1"/>
  <c r="C220" i="2" s="1"/>
  <c r="E220" i="2" l="1"/>
  <c r="D220" i="2"/>
  <c r="G220" i="2" s="1"/>
  <c r="H220" i="2" l="1"/>
  <c r="B221" i="2" s="1"/>
  <c r="C221" i="2" s="1"/>
  <c r="D221" i="2" l="1"/>
  <c r="G221" i="2" s="1"/>
  <c r="E221" i="2"/>
  <c r="H221" i="2" l="1"/>
  <c r="B222" i="2" s="1"/>
  <c r="D222" i="2" s="1"/>
  <c r="G222" i="2" s="1"/>
  <c r="C222" i="2" l="1"/>
  <c r="E222" i="2"/>
  <c r="H222" i="2" s="1"/>
  <c r="B223" i="2" s="1"/>
  <c r="C223" i="2" l="1"/>
  <c r="E223" i="2"/>
  <c r="D223" i="2"/>
  <c r="G223" i="2" s="1"/>
  <c r="H223" i="2" l="1"/>
  <c r="B224" i="2" s="1"/>
  <c r="C224" i="2" s="1"/>
  <c r="E224" i="2" l="1"/>
  <c r="D224" i="2"/>
  <c r="G224" i="2" s="1"/>
  <c r="H224" i="2" l="1"/>
  <c r="B225" i="2" s="1"/>
  <c r="E225" i="2" s="1"/>
  <c r="C225" i="2" l="1"/>
  <c r="D225" i="2"/>
  <c r="G225" i="2" s="1"/>
  <c r="H225" i="2" s="1"/>
  <c r="B226" i="2" s="1"/>
  <c r="C226" i="2" s="1"/>
  <c r="D226" i="2" l="1"/>
  <c r="G226" i="2" s="1"/>
  <c r="E226" i="2"/>
  <c r="H226" i="2" l="1"/>
  <c r="B227" i="2" s="1"/>
  <c r="E227" i="2" s="1"/>
  <c r="D227" i="2" l="1"/>
  <c r="G227" i="2" s="1"/>
  <c r="C227" i="2"/>
  <c r="H227" i="2" l="1"/>
  <c r="B228" i="2" s="1"/>
  <c r="C228" i="2" s="1"/>
  <c r="D228" i="2" l="1"/>
  <c r="G228" i="2" s="1"/>
  <c r="E228" i="2"/>
  <c r="H228" i="2" l="1"/>
  <c r="B229" i="2" s="1"/>
  <c r="C229" i="2" s="1"/>
  <c r="D229" i="2" l="1"/>
  <c r="G229" i="2" s="1"/>
  <c r="E229" i="2"/>
  <c r="H229" i="2" l="1"/>
  <c r="B230" i="2" s="1"/>
  <c r="C230" i="2" s="1"/>
  <c r="E230" i="2" l="1"/>
  <c r="D230" i="2"/>
  <c r="G230" i="2" s="1"/>
  <c r="H230" i="2" l="1"/>
  <c r="B231" i="2" s="1"/>
  <c r="E231" i="2" s="1"/>
  <c r="D231" i="2"/>
  <c r="G231" i="2" s="1"/>
  <c r="C231" i="2" l="1"/>
  <c r="H231" i="2"/>
  <c r="B232" i="2" s="1"/>
  <c r="E232" i="2" s="1"/>
  <c r="C232" i="2" l="1"/>
  <c r="D232" i="2"/>
  <c r="G232" i="2" s="1"/>
  <c r="H232" i="2" l="1"/>
  <c r="B233" i="2" s="1"/>
  <c r="D233" i="2" l="1"/>
  <c r="G233" i="2" s="1"/>
  <c r="C233" i="2"/>
  <c r="E233" i="2"/>
  <c r="H233" i="2" l="1"/>
  <c r="B234" i="2" s="1"/>
  <c r="C234" i="2" s="1"/>
  <c r="D234" i="2" l="1"/>
  <c r="G234" i="2" s="1"/>
  <c r="E234" i="2"/>
  <c r="H234" i="2" l="1"/>
  <c r="B235" i="2" s="1"/>
  <c r="E235" i="2" s="1"/>
  <c r="D235" i="2" l="1"/>
  <c r="G235" i="2" s="1"/>
  <c r="C235" i="2"/>
  <c r="H235" i="2" l="1"/>
  <c r="B236" i="2" s="1"/>
  <c r="C236" i="2" s="1"/>
  <c r="E236" i="2" l="1"/>
  <c r="D236" i="2"/>
  <c r="G236" i="2" s="1"/>
  <c r="H236" i="2" l="1"/>
  <c r="B237" i="2" s="1"/>
  <c r="E237" i="2" s="1"/>
  <c r="C237" i="2" l="1"/>
  <c r="D237" i="2"/>
  <c r="G237" i="2" s="1"/>
  <c r="H237" i="2" s="1"/>
  <c r="B238" i="2" s="1"/>
  <c r="E238" i="2" s="1"/>
  <c r="D238" i="2" l="1"/>
  <c r="G238" i="2" s="1"/>
  <c r="C238" i="2"/>
  <c r="H238" i="2" l="1"/>
  <c r="B239" i="2" s="1"/>
  <c r="C239" i="2" s="1"/>
  <c r="D239" i="2" l="1"/>
  <c r="G239" i="2" s="1"/>
  <c r="E239" i="2"/>
  <c r="H239" i="2" l="1"/>
  <c r="B240" i="2" s="1"/>
  <c r="C240" i="2" s="1"/>
  <c r="E240" i="2" l="1"/>
  <c r="D240" i="2"/>
  <c r="G240" i="2" s="1"/>
  <c r="H240" i="2" l="1"/>
  <c r="B241" i="2" s="1"/>
  <c r="D241" i="2" s="1"/>
  <c r="G241" i="2" l="1"/>
  <c r="E241" i="2"/>
  <c r="C241" i="2"/>
  <c r="H241" i="2" l="1"/>
  <c r="B242" i="2" s="1"/>
  <c r="C242" i="2" s="1"/>
  <c r="E242" i="2" l="1"/>
  <c r="D242" i="2"/>
  <c r="G242" i="2" s="1"/>
  <c r="H242" i="2" l="1"/>
  <c r="B243" i="2" s="1"/>
  <c r="D243" i="2" s="1"/>
  <c r="G243" i="2" s="1"/>
  <c r="E243" i="2"/>
  <c r="H243" i="2" s="1"/>
  <c r="B244" i="2" s="1"/>
  <c r="C243" i="2" l="1"/>
  <c r="E244" i="2"/>
  <c r="D244" i="2"/>
  <c r="G244" i="2" s="1"/>
  <c r="C244" i="2"/>
  <c r="H244" i="2" l="1"/>
  <c r="B245" i="2" s="1"/>
  <c r="E245" i="2" s="1"/>
  <c r="C245" i="2" l="1"/>
  <c r="D245" i="2"/>
  <c r="G245" i="2" s="1"/>
  <c r="H245" i="2" l="1"/>
  <c r="B246" i="2" s="1"/>
  <c r="D246" i="2" s="1"/>
  <c r="G246" i="2" s="1"/>
  <c r="E246" i="2" l="1"/>
  <c r="H246" i="2" s="1"/>
  <c r="B247" i="2" s="1"/>
  <c r="C246" i="2"/>
  <c r="E247" i="2" l="1"/>
  <c r="D247" i="2"/>
  <c r="G247" i="2" s="1"/>
  <c r="C247" i="2"/>
  <c r="H247" i="2" l="1"/>
  <c r="B248" i="2" s="1"/>
  <c r="C248" i="2" s="1"/>
  <c r="D248" i="2" l="1"/>
  <c r="G248" i="2" s="1"/>
  <c r="E248" i="2"/>
  <c r="H248" i="2" l="1"/>
  <c r="B249" i="2" s="1"/>
  <c r="E249" i="2" s="1"/>
  <c r="C249" i="2" l="1"/>
  <c r="D249" i="2"/>
  <c r="G249" i="2" s="1"/>
  <c r="H249" i="2" l="1"/>
  <c r="B250" i="2" s="1"/>
  <c r="E250" i="2" s="1"/>
  <c r="C250" i="2" l="1"/>
  <c r="D250" i="2"/>
  <c r="G250" i="2" s="1"/>
  <c r="H250" i="2" l="1"/>
  <c r="B251" i="2" s="1"/>
  <c r="D251" i="2" s="1"/>
  <c r="G251" i="2" s="1"/>
  <c r="C251" i="2" l="1"/>
  <c r="E251" i="2"/>
  <c r="H251" i="2" s="1"/>
  <c r="B252" i="2" s="1"/>
  <c r="D252" i="2" l="1"/>
  <c r="G252" i="2" s="1"/>
  <c r="E252" i="2"/>
  <c r="C252" i="2"/>
  <c r="H252" i="2" l="1"/>
  <c r="B253" i="2" s="1"/>
  <c r="C253" i="2" s="1"/>
  <c r="D253" i="2" l="1"/>
  <c r="G253" i="2" s="1"/>
  <c r="E253" i="2"/>
  <c r="H253" i="2" s="1"/>
  <c r="B254" i="2" s="1"/>
  <c r="C254" i="2" l="1"/>
  <c r="E254" i="2"/>
  <c r="D254" i="2"/>
  <c r="G254" i="2" s="1"/>
  <c r="H254" i="2" l="1"/>
  <c r="B255" i="2" s="1"/>
  <c r="C255" i="2" s="1"/>
  <c r="D255" i="2" l="1"/>
  <c r="G255" i="2" s="1"/>
  <c r="E255" i="2"/>
  <c r="H255" i="2" l="1"/>
  <c r="B256" i="2" s="1"/>
  <c r="E256" i="2" s="1"/>
  <c r="C256" i="2" l="1"/>
  <c r="D256" i="2"/>
  <c r="G256" i="2" s="1"/>
  <c r="H256" i="2"/>
  <c r="B257" i="2" s="1"/>
  <c r="C257" i="2" s="1"/>
  <c r="D257" i="2" l="1"/>
  <c r="G257" i="2" s="1"/>
  <c r="E257" i="2"/>
  <c r="H257" i="2" s="1"/>
  <c r="B258" i="2" s="1"/>
  <c r="D258" i="2" s="1"/>
  <c r="G258" i="2" s="1"/>
  <c r="C258" i="2" l="1"/>
  <c r="E258" i="2"/>
  <c r="H258" i="2" s="1"/>
  <c r="B259" i="2" s="1"/>
  <c r="E259" i="2" l="1"/>
  <c r="D259" i="2"/>
  <c r="G259" i="2" s="1"/>
  <c r="C259" i="2"/>
  <c r="H259" i="2" l="1"/>
  <c r="B260" i="2" s="1"/>
  <c r="C260" i="2" s="1"/>
  <c r="E260" i="2" l="1"/>
  <c r="D260" i="2"/>
  <c r="G260" i="2" s="1"/>
  <c r="H260" i="2" s="1"/>
  <c r="B261" i="2" s="1"/>
  <c r="E261" i="2" s="1"/>
  <c r="C261" i="2" l="1"/>
  <c r="D261" i="2"/>
  <c r="G261" i="2" s="1"/>
  <c r="H261" i="2" s="1"/>
  <c r="B262" i="2" s="1"/>
  <c r="C262" i="2" l="1"/>
  <c r="E262" i="2"/>
  <c r="D262" i="2"/>
  <c r="G262" i="2" s="1"/>
  <c r="H262" i="2" s="1"/>
  <c r="B263" i="2" s="1"/>
  <c r="C263" i="2" l="1"/>
  <c r="E263" i="2"/>
  <c r="D263" i="2"/>
  <c r="G263" i="2" s="1"/>
  <c r="H263" i="2" l="1"/>
  <c r="B264" i="2" s="1"/>
  <c r="C264" i="2" l="1"/>
  <c r="D264" i="2"/>
  <c r="G264" i="2" s="1"/>
  <c r="E264" i="2"/>
  <c r="H264" i="2" l="1"/>
  <c r="B265" i="2" s="1"/>
  <c r="C265" i="2" l="1"/>
  <c r="D265" i="2"/>
  <c r="E265" i="2"/>
  <c r="G265" i="2" l="1"/>
  <c r="H265" i="2" s="1"/>
  <c r="B266" i="2" s="1"/>
  <c r="C266" i="2" l="1"/>
  <c r="E266" i="2"/>
  <c r="D266" i="2"/>
  <c r="G266" i="2" s="1"/>
  <c r="H266" i="2" s="1"/>
  <c r="B267" i="2" s="1"/>
  <c r="E267" i="2" l="1"/>
  <c r="D267" i="2"/>
  <c r="G267" i="2" s="1"/>
  <c r="H267" i="2" s="1"/>
  <c r="B268" i="2" s="1"/>
  <c r="C268" i="2" s="1"/>
  <c r="C267" i="2"/>
  <c r="D268" i="2" l="1"/>
  <c r="G268" i="2" s="1"/>
  <c r="E268" i="2"/>
  <c r="H268" i="2" l="1"/>
  <c r="B269" i="2" s="1"/>
  <c r="D269" i="2" s="1"/>
  <c r="G269" i="2" s="1"/>
  <c r="C269" i="2" l="1"/>
  <c r="E269" i="2"/>
  <c r="H269" i="2" s="1"/>
  <c r="B270" i="2" s="1"/>
  <c r="C270" i="2" s="1"/>
  <c r="E270" i="2" l="1"/>
  <c r="D270" i="2"/>
  <c r="G270" i="2" s="1"/>
  <c r="H270" i="2" l="1"/>
  <c r="B271" i="2" s="1"/>
  <c r="E271" i="2" s="1"/>
  <c r="C271" i="2" l="1"/>
  <c r="D271" i="2"/>
  <c r="G271" i="2" s="1"/>
  <c r="H271" i="2" s="1"/>
  <c r="B272" i="2" s="1"/>
  <c r="E272" i="2" s="1"/>
  <c r="C272" i="2" l="1"/>
  <c r="D272" i="2"/>
  <c r="G272" i="2" s="1"/>
  <c r="H272" i="2" l="1"/>
  <c r="B273" i="2" s="1"/>
  <c r="C273" i="2" s="1"/>
  <c r="D273" i="2" l="1"/>
  <c r="G273" i="2" s="1"/>
  <c r="E273" i="2"/>
  <c r="H273" i="2" s="1"/>
  <c r="B274" i="2" s="1"/>
  <c r="E274" i="2" s="1"/>
  <c r="D274" i="2" l="1"/>
  <c r="C274" i="2"/>
  <c r="G274" i="2"/>
  <c r="H274" i="2" s="1"/>
  <c r="B275" i="2" s="1"/>
  <c r="E275" i="2" l="1"/>
  <c r="C275" i="2"/>
  <c r="D275" i="2"/>
  <c r="G275" i="2" l="1"/>
  <c r="H275" i="2" s="1"/>
  <c r="B276" i="2" s="1"/>
  <c r="C276" i="2" l="1"/>
  <c r="D276" i="2"/>
  <c r="E276" i="2"/>
  <c r="G276" i="2"/>
  <c r="H276" i="2" l="1"/>
  <c r="B277" i="2" s="1"/>
  <c r="C277" i="2" s="1"/>
  <c r="D277" i="2" l="1"/>
  <c r="G277" i="2" s="1"/>
  <c r="E277" i="2"/>
  <c r="H277" i="2" l="1"/>
  <c r="B278" i="2" s="1"/>
  <c r="C278" i="2" s="1"/>
  <c r="E278" i="2" l="1"/>
  <c r="D278" i="2"/>
  <c r="G278" i="2" s="1"/>
  <c r="H278" i="2" l="1"/>
  <c r="B279" i="2" s="1"/>
  <c r="C279" i="2" s="1"/>
  <c r="E279" i="2" l="1"/>
  <c r="D279" i="2"/>
  <c r="G279" i="2" s="1"/>
  <c r="H279" i="2" s="1"/>
  <c r="B280" i="2" s="1"/>
  <c r="C280" i="2" l="1"/>
  <c r="E280" i="2"/>
  <c r="D280" i="2"/>
  <c r="G280" i="2" l="1"/>
  <c r="H280" i="2" s="1"/>
  <c r="B281" i="2" s="1"/>
  <c r="C281" i="2" l="1"/>
  <c r="E281" i="2"/>
  <c r="D281" i="2"/>
  <c r="G281" i="2" l="1"/>
  <c r="H281" i="2" s="1"/>
  <c r="B282" i="2" s="1"/>
  <c r="D282" i="2" l="1"/>
  <c r="G282" i="2" s="1"/>
  <c r="E282" i="2"/>
  <c r="C282" i="2"/>
  <c r="H282" i="2" l="1"/>
  <c r="B283" i="2" s="1"/>
  <c r="D283" i="2" l="1"/>
  <c r="G283" i="2" s="1"/>
  <c r="E283" i="2"/>
  <c r="C283" i="2"/>
  <c r="H283" i="2" l="1"/>
  <c r="B284" i="2" s="1"/>
  <c r="C284" i="2" s="1"/>
  <c r="D284" i="2" l="1"/>
  <c r="G284" i="2" s="1"/>
  <c r="E284" i="2"/>
  <c r="H284" i="2" l="1"/>
  <c r="B285" i="2" s="1"/>
  <c r="D285" i="2" s="1"/>
  <c r="G285" i="2" s="1"/>
  <c r="C285" i="2" l="1"/>
  <c r="E285" i="2"/>
  <c r="H285" i="2" s="1"/>
  <c r="B286" i="2" s="1"/>
  <c r="E286" i="2" s="1"/>
  <c r="D286" i="2" l="1"/>
  <c r="G286" i="2" s="1"/>
  <c r="H286" i="2" s="1"/>
  <c r="B287" i="2" s="1"/>
  <c r="C286" i="2"/>
  <c r="C287" i="2" l="1"/>
  <c r="D287" i="2"/>
  <c r="E287" i="2"/>
  <c r="G287" i="2" l="1"/>
  <c r="H287" i="2" s="1"/>
  <c r="B288" i="2" s="1"/>
  <c r="D288" i="2" l="1"/>
  <c r="G288" i="2" s="1"/>
  <c r="C288" i="2"/>
  <c r="E288" i="2"/>
  <c r="H288" i="2" l="1"/>
  <c r="B289" i="2" s="1"/>
  <c r="C289" i="2" s="1"/>
  <c r="E289" i="2" l="1"/>
  <c r="D289" i="2"/>
  <c r="G289" i="2" s="1"/>
  <c r="H289" i="2" s="1"/>
  <c r="B290" i="2" s="1"/>
  <c r="C290" i="2" l="1"/>
  <c r="E290" i="2"/>
  <c r="D290" i="2"/>
  <c r="G290" i="2" l="1"/>
  <c r="H290" i="2" s="1"/>
  <c r="B291" i="2" s="1"/>
  <c r="C291" i="2" l="1"/>
  <c r="D291" i="2"/>
  <c r="G291" i="2" s="1"/>
  <c r="E291" i="2"/>
  <c r="H291" i="2" l="1"/>
  <c r="B292" i="2" s="1"/>
  <c r="C292" i="2" s="1"/>
  <c r="D292" i="2" l="1"/>
  <c r="G292" i="2" s="1"/>
  <c r="E292" i="2"/>
  <c r="H292" i="2" l="1"/>
  <c r="B293" i="2" s="1"/>
  <c r="E293" i="2" l="1"/>
  <c r="D293" i="2"/>
  <c r="G293" i="2" s="1"/>
  <c r="C293" i="2"/>
  <c r="H293" i="2" l="1"/>
  <c r="B294" i="2" s="1"/>
  <c r="D294" i="2" l="1"/>
  <c r="G294" i="2" s="1"/>
  <c r="E294" i="2"/>
  <c r="C294" i="2"/>
  <c r="H294" i="2" l="1"/>
  <c r="B295" i="2" s="1"/>
  <c r="E295" i="2" s="1"/>
  <c r="D295" i="2" l="1"/>
  <c r="G295" i="2" s="1"/>
  <c r="H295" i="2" s="1"/>
  <c r="B296" i="2" s="1"/>
  <c r="C296" i="2" s="1"/>
  <c r="C295" i="2"/>
  <c r="D296" i="2" l="1"/>
  <c r="G296" i="2" s="1"/>
  <c r="E296" i="2"/>
  <c r="H296" i="2" l="1"/>
  <c r="B297" i="2" s="1"/>
  <c r="E297" i="2" s="1"/>
  <c r="C297" i="2" l="1"/>
  <c r="D297" i="2"/>
  <c r="G297" i="2" s="1"/>
  <c r="H297" i="2" s="1"/>
  <c r="B298" i="2" s="1"/>
  <c r="C298" i="2" s="1"/>
  <c r="E298" i="2" l="1"/>
  <c r="D298" i="2"/>
  <c r="G298" i="2" s="1"/>
  <c r="H298" i="2" l="1"/>
  <c r="B299" i="2" s="1"/>
  <c r="D299" i="2" l="1"/>
  <c r="G299" i="2"/>
  <c r="E299" i="2"/>
  <c r="C299" i="2"/>
  <c r="H299" i="2" l="1"/>
  <c r="B300" i="2" s="1"/>
  <c r="D300" i="2" l="1"/>
  <c r="G300" i="2" s="1"/>
  <c r="E300" i="2"/>
  <c r="C300" i="2"/>
  <c r="H300" i="2" l="1"/>
  <c r="B301" i="2" s="1"/>
  <c r="D301" i="2" l="1"/>
  <c r="G301" i="2" s="1"/>
  <c r="E301" i="2"/>
  <c r="C301" i="2"/>
  <c r="H301" i="2" l="1"/>
  <c r="B302" i="2" s="1"/>
  <c r="E302" i="2" l="1"/>
  <c r="D302" i="2"/>
  <c r="G302" i="2" s="1"/>
  <c r="H302" i="2" s="1"/>
  <c r="B303" i="2" s="1"/>
  <c r="C302" i="2"/>
  <c r="D303" i="2" l="1"/>
  <c r="G303" i="2" s="1"/>
  <c r="E303" i="2"/>
  <c r="C303" i="2"/>
  <c r="H303" i="2" l="1"/>
  <c r="B304" i="2" s="1"/>
  <c r="E304" i="2" l="1"/>
  <c r="C304" i="2"/>
  <c r="D304" i="2"/>
  <c r="G304" i="2" s="1"/>
  <c r="H304" i="2" l="1"/>
  <c r="B305" i="2" s="1"/>
  <c r="C305" i="2" s="1"/>
  <c r="D305" i="2" l="1"/>
  <c r="G305" i="2" s="1"/>
  <c r="E305" i="2"/>
  <c r="H305" i="2" l="1"/>
  <c r="B306" i="2" s="1"/>
  <c r="C306" i="2" l="1"/>
  <c r="E306" i="2"/>
  <c r="D306" i="2"/>
  <c r="G306" i="2" s="1"/>
  <c r="H306" i="2" l="1"/>
  <c r="B307" i="2" s="1"/>
  <c r="C307" i="2" l="1"/>
  <c r="D307" i="2"/>
  <c r="G307" i="2" s="1"/>
  <c r="E307" i="2"/>
  <c r="H307" i="2" l="1"/>
  <c r="B308" i="2" s="1"/>
  <c r="E308" i="2" l="1"/>
  <c r="D308" i="2"/>
  <c r="G308" i="2" s="1"/>
  <c r="H308" i="2" s="1"/>
  <c r="B309" i="2" s="1"/>
  <c r="C308" i="2"/>
  <c r="C309" i="2" l="1"/>
  <c r="D309" i="2"/>
  <c r="G309" i="2" s="1"/>
  <c r="E309" i="2"/>
  <c r="H309" i="2" l="1"/>
  <c r="B310" i="2" s="1"/>
  <c r="C310" i="2" s="1"/>
  <c r="D310" i="2" l="1"/>
  <c r="G310" i="2" s="1"/>
  <c r="E310" i="2"/>
  <c r="H310" i="2" l="1"/>
  <c r="B311" i="2" s="1"/>
  <c r="E311" i="2" s="1"/>
  <c r="C311" i="2" l="1"/>
  <c r="D311" i="2"/>
  <c r="G311" i="2" s="1"/>
  <c r="H311" i="2" s="1"/>
  <c r="B312" i="2" s="1"/>
  <c r="C312" i="2" s="1"/>
  <c r="D312" i="2" l="1"/>
  <c r="G312" i="2" s="1"/>
  <c r="E312" i="2"/>
  <c r="H312" i="2" s="1"/>
  <c r="B313" i="2" s="1"/>
  <c r="C313" i="2" s="1"/>
  <c r="E313" i="2" l="1"/>
  <c r="D313" i="2"/>
  <c r="G313" i="2" l="1"/>
  <c r="H313" i="2" s="1"/>
  <c r="B314" i="2" s="1"/>
  <c r="D314" i="2" l="1"/>
  <c r="E314" i="2"/>
  <c r="C314" i="2"/>
  <c r="G314" i="2"/>
  <c r="H314" i="2" s="1"/>
  <c r="B315" i="2" s="1"/>
  <c r="E315" i="2" l="1"/>
  <c r="C315" i="2"/>
  <c r="D315" i="2"/>
  <c r="G315" i="2" s="1"/>
  <c r="H315" i="2" s="1"/>
  <c r="B316" i="2" s="1"/>
  <c r="D316" i="2" s="1"/>
  <c r="G316" i="2" s="1"/>
  <c r="C316" i="2" l="1"/>
  <c r="E316" i="2"/>
  <c r="H316" i="2" s="1"/>
  <c r="B317" i="2" s="1"/>
  <c r="D317" i="2" l="1"/>
  <c r="G317" i="2" s="1"/>
  <c r="E317" i="2"/>
  <c r="C317" i="2"/>
  <c r="H317" i="2" l="1"/>
  <c r="B318" i="2" s="1"/>
  <c r="C318" i="2" s="1"/>
  <c r="D318" i="2" l="1"/>
  <c r="G318" i="2" s="1"/>
  <c r="E318" i="2"/>
  <c r="H318" i="2" l="1"/>
  <c r="B319" i="2" s="1"/>
  <c r="D319" i="2" s="1"/>
  <c r="C319" i="2" l="1"/>
  <c r="E319" i="2"/>
  <c r="G319" i="2"/>
  <c r="H319" i="2" l="1"/>
  <c r="B320" i="2" s="1"/>
  <c r="C320" i="2" s="1"/>
  <c r="D320" i="2" l="1"/>
  <c r="G320" i="2" s="1"/>
  <c r="E320" i="2"/>
  <c r="H320" i="2"/>
  <c r="B321" i="2" s="1"/>
  <c r="E321" i="2" l="1"/>
  <c r="D321" i="2"/>
  <c r="G321" i="2" s="1"/>
  <c r="H321" i="2" s="1"/>
  <c r="B322" i="2" s="1"/>
  <c r="C321" i="2"/>
  <c r="C322" i="2" l="1"/>
  <c r="D322" i="2"/>
  <c r="G322" i="2" s="1"/>
  <c r="E322" i="2"/>
  <c r="H322" i="2" l="1"/>
  <c r="B323" i="2" s="1"/>
  <c r="C323" i="2" l="1"/>
  <c r="D323" i="2"/>
  <c r="G323" i="2"/>
  <c r="E323" i="2"/>
  <c r="H323" i="2" l="1"/>
  <c r="B324" i="2" s="1"/>
  <c r="C324" i="2" l="1"/>
  <c r="E324" i="2"/>
  <c r="D324" i="2"/>
  <c r="G324" i="2" s="1"/>
  <c r="H324" i="2" l="1"/>
  <c r="B325" i="2" s="1"/>
  <c r="C325" i="2" s="1"/>
  <c r="D325" i="2" l="1"/>
  <c r="G325" i="2" s="1"/>
  <c r="E325" i="2"/>
  <c r="H325" i="2" s="1"/>
  <c r="B326" i="2" s="1"/>
  <c r="D326" i="2" l="1"/>
  <c r="G326" i="2" s="1"/>
  <c r="E326" i="2"/>
  <c r="C326" i="2"/>
  <c r="H326" i="2" l="1"/>
  <c r="B327" i="2" s="1"/>
  <c r="D327" i="2" s="1"/>
  <c r="G327" i="2" s="1"/>
  <c r="C327" i="2" l="1"/>
  <c r="E327" i="2"/>
  <c r="H327" i="2" s="1"/>
  <c r="B328" i="2" s="1"/>
  <c r="E328" i="2" l="1"/>
  <c r="D328" i="2"/>
  <c r="G328" i="2" s="1"/>
  <c r="C328" i="2"/>
  <c r="H328" i="2" l="1"/>
  <c r="B329" i="2" s="1"/>
  <c r="C329" i="2" s="1"/>
  <c r="D329" i="2" l="1"/>
  <c r="G329" i="2" s="1"/>
  <c r="E329" i="2"/>
  <c r="H329" i="2" l="1"/>
  <c r="B330" i="2" s="1"/>
  <c r="D330" i="2" s="1"/>
  <c r="G330" i="2" s="1"/>
  <c r="C330" i="2" l="1"/>
  <c r="E330" i="2"/>
  <c r="H330" i="2" s="1"/>
  <c r="B331" i="2" s="1"/>
  <c r="E331" i="2" s="1"/>
  <c r="C331" i="2" l="1"/>
  <c r="D331" i="2"/>
  <c r="G331" i="2" s="1"/>
  <c r="H331" i="2" s="1"/>
  <c r="B332" i="2" s="1"/>
  <c r="E332" i="2" s="1"/>
  <c r="D332" i="2" l="1"/>
  <c r="G332" i="2" s="1"/>
  <c r="H332" i="2" s="1"/>
  <c r="B333" i="2" s="1"/>
  <c r="E333" i="2" s="1"/>
  <c r="C332" i="2"/>
  <c r="C333" i="2" l="1"/>
  <c r="D333" i="2"/>
  <c r="G333" i="2" s="1"/>
  <c r="H333" i="2" l="1"/>
  <c r="B334" i="2" s="1"/>
  <c r="D334" i="2" s="1"/>
  <c r="G334" i="2" s="1"/>
  <c r="C334" i="2" l="1"/>
  <c r="E334" i="2"/>
  <c r="H334" i="2" s="1"/>
  <c r="B335" i="2" s="1"/>
  <c r="C335" i="2" l="1"/>
  <c r="D335" i="2"/>
  <c r="G335" i="2" s="1"/>
  <c r="E335" i="2"/>
  <c r="H335" i="2" s="1"/>
  <c r="B336" i="2" s="1"/>
  <c r="E336" i="2" s="1"/>
  <c r="C336" i="2" l="1"/>
  <c r="D336" i="2"/>
  <c r="G336" i="2" s="1"/>
  <c r="H336" i="2" s="1"/>
  <c r="B337" i="2" s="1"/>
  <c r="E337" i="2" l="1"/>
  <c r="D337" i="2"/>
  <c r="G337" i="2" s="1"/>
  <c r="H337" i="2" s="1"/>
  <c r="B338" i="2" s="1"/>
  <c r="E338" i="2" s="1"/>
  <c r="C337" i="2"/>
  <c r="D338" i="2" l="1"/>
  <c r="G338" i="2" s="1"/>
  <c r="C338" i="2"/>
  <c r="H338" i="2"/>
  <c r="B339" i="2" s="1"/>
  <c r="E339" i="2" s="1"/>
  <c r="C339" i="2" l="1"/>
  <c r="D339" i="2"/>
  <c r="G339" i="2" s="1"/>
  <c r="H339" i="2" s="1"/>
  <c r="B340" i="2" s="1"/>
  <c r="C340" i="2" s="1"/>
  <c r="D340" i="2" l="1"/>
  <c r="G340" i="2" s="1"/>
  <c r="E340" i="2"/>
  <c r="H340" i="2" l="1"/>
  <c r="B341" i="2" s="1"/>
  <c r="C341" i="2" s="1"/>
  <c r="D341" i="2" l="1"/>
  <c r="G341" i="2" s="1"/>
  <c r="E341" i="2"/>
  <c r="H341" i="2" s="1"/>
  <c r="B342" i="2" s="1"/>
  <c r="D342" i="2" s="1"/>
  <c r="C342" i="2" l="1"/>
  <c r="E342" i="2"/>
  <c r="G342" i="2"/>
  <c r="H342" i="2" s="1"/>
  <c r="B343" i="2" s="1"/>
  <c r="D343" i="2" s="1"/>
  <c r="G343" i="2" s="1"/>
  <c r="E343" i="2" l="1"/>
  <c r="H343" i="2" s="1"/>
  <c r="B344" i="2" s="1"/>
  <c r="C343" i="2"/>
  <c r="E344" i="2" l="1"/>
  <c r="C344" i="2"/>
  <c r="D344" i="2"/>
  <c r="G344" i="2" s="1"/>
  <c r="H344" i="2" s="1"/>
  <c r="B345" i="2" s="1"/>
  <c r="C345" i="2" l="1"/>
  <c r="D345" i="2"/>
  <c r="E345" i="2"/>
  <c r="G345" i="2"/>
  <c r="H345" i="2" s="1"/>
  <c r="B346" i="2" s="1"/>
  <c r="C346" i="2" s="1"/>
  <c r="D346" i="2" l="1"/>
  <c r="G346" i="2" s="1"/>
  <c r="E346" i="2"/>
  <c r="H346" i="2" l="1"/>
  <c r="B347" i="2" s="1"/>
  <c r="E347" i="2" s="1"/>
  <c r="D347" i="2" l="1"/>
  <c r="G347" i="2" s="1"/>
  <c r="H347" i="2" s="1"/>
  <c r="B348" i="2" s="1"/>
  <c r="C347" i="2"/>
  <c r="E348" i="2" l="1"/>
  <c r="D348" i="2"/>
  <c r="G348" i="2" s="1"/>
  <c r="C348" i="2"/>
  <c r="H348" i="2" l="1"/>
  <c r="B349" i="2" s="1"/>
  <c r="C349" i="2" s="1"/>
  <c r="E349" i="2" l="1"/>
  <c r="D349" i="2"/>
  <c r="G349" i="2" s="1"/>
  <c r="H349" i="2" l="1"/>
  <c r="B350" i="2" s="1"/>
  <c r="D350" i="2" s="1"/>
  <c r="G350" i="2" l="1"/>
  <c r="C350" i="2"/>
  <c r="E350" i="2"/>
  <c r="H350" i="2" l="1"/>
  <c r="B351" i="2" s="1"/>
  <c r="D351" i="2" l="1"/>
  <c r="G351" i="2" s="1"/>
  <c r="C351" i="2"/>
  <c r="E351" i="2"/>
  <c r="H351" i="2" s="1"/>
  <c r="B352" i="2" l="1"/>
  <c r="D352" i="2" l="1"/>
  <c r="E352" i="2"/>
  <c r="G352" i="2"/>
  <c r="C352" i="2"/>
  <c r="H352" i="2" l="1"/>
  <c r="B353" i="2" s="1"/>
  <c r="C353" i="2" s="1"/>
  <c r="E353" i="2" l="1"/>
  <c r="D353" i="2"/>
  <c r="G353" i="2" s="1"/>
  <c r="H353" i="2" s="1"/>
  <c r="B354" i="2" l="1"/>
  <c r="D354" i="2" l="1"/>
  <c r="E354" i="2"/>
  <c r="C354" i="2"/>
  <c r="G354" i="2"/>
  <c r="H354" i="2" s="1"/>
  <c r="B355" i="2" s="1"/>
  <c r="C355" i="2" l="1"/>
  <c r="D355" i="2"/>
  <c r="G355" i="2" s="1"/>
  <c r="E355" i="2"/>
  <c r="H355" i="2" l="1"/>
  <c r="B356" i="2" l="1"/>
  <c r="E356" i="2" l="1"/>
  <c r="D356" i="2"/>
  <c r="G356" i="2" s="1"/>
  <c r="H356" i="2" s="1"/>
  <c r="B357" i="2" s="1"/>
  <c r="C356" i="2"/>
  <c r="C357" i="2" l="1"/>
  <c r="E357" i="2"/>
  <c r="D357" i="2"/>
  <c r="G357" i="2" l="1"/>
  <c r="H357" i="2" s="1"/>
  <c r="B358" i="2" s="1"/>
  <c r="E358" i="2" l="1"/>
  <c r="D358" i="2"/>
  <c r="G358" i="2" s="1"/>
  <c r="C358" i="2"/>
  <c r="H358" i="2" l="1"/>
  <c r="B359" i="2" s="1"/>
  <c r="D359" i="2" s="1"/>
  <c r="C359" i="2" l="1"/>
  <c r="E359" i="2"/>
  <c r="G359" i="2"/>
  <c r="H359" i="2" s="1"/>
  <c r="B360" i="2" s="1"/>
  <c r="C360" i="2" l="1"/>
  <c r="E360" i="2"/>
  <c r="D360" i="2"/>
  <c r="G360" i="2" l="1"/>
  <c r="H360" i="2" s="1"/>
  <c r="B361" i="2" s="1"/>
  <c r="E361" i="2" l="1"/>
  <c r="D361" i="2"/>
  <c r="C361" i="2"/>
  <c r="G361" i="2"/>
  <c r="H361" i="2" s="1"/>
  <c r="B362" i="2" s="1"/>
  <c r="D362" i="2" l="1"/>
  <c r="E362" i="2"/>
  <c r="G362" i="2"/>
  <c r="C362" i="2"/>
  <c r="H362" i="2" l="1"/>
  <c r="B363" i="2" s="1"/>
  <c r="E363" i="2" s="1"/>
  <c r="D363" i="2" l="1"/>
  <c r="G363" i="2" s="1"/>
  <c r="H363" i="2" s="1"/>
  <c r="B364" i="2" s="1"/>
  <c r="C363" i="2"/>
  <c r="C364" i="2" l="1"/>
  <c r="D364" i="2"/>
  <c r="G364" i="2" s="1"/>
  <c r="E364" i="2"/>
  <c r="H364" i="2" l="1"/>
  <c r="B365" i="2" s="1"/>
  <c r="E365" i="2" l="1"/>
  <c r="D365" i="2"/>
  <c r="G365" i="2" s="1"/>
  <c r="C365" i="2"/>
  <c r="H365" i="2" l="1"/>
  <c r="B366" i="2" s="1"/>
  <c r="E366" i="2" l="1"/>
  <c r="D366" i="2"/>
  <c r="C366" i="2"/>
  <c r="G366" i="2"/>
  <c r="H366" i="2" s="1"/>
  <c r="B367" i="2" s="1"/>
  <c r="C367" i="2" l="1"/>
  <c r="E367" i="2"/>
  <c r="D367" i="2"/>
  <c r="G367" i="2" s="1"/>
  <c r="H367" i="2" l="1"/>
  <c r="B368" i="2" s="1"/>
  <c r="E368" i="2" l="1"/>
  <c r="D368" i="2"/>
  <c r="C368" i="2"/>
  <c r="G368" i="2" l="1"/>
  <c r="H368" i="2" s="1"/>
  <c r="B369" i="2" s="1"/>
  <c r="D369" i="2" l="1"/>
  <c r="G369" i="2" s="1"/>
  <c r="E369" i="2"/>
  <c r="C369" i="2"/>
  <c r="H369" i="2" l="1"/>
  <c r="B370" i="2" s="1"/>
  <c r="C370" i="2" s="1"/>
  <c r="D370" i="2" l="1"/>
  <c r="E370" i="2"/>
  <c r="G370" i="2"/>
  <c r="H370" i="2" l="1"/>
  <c r="B371" i="2" s="1"/>
  <c r="E371" i="2" s="1"/>
  <c r="C371" i="2" l="1"/>
  <c r="D371" i="2"/>
  <c r="G371" i="2" s="1"/>
  <c r="H371" i="2" s="1"/>
  <c r="B372" i="2" s="1"/>
  <c r="C372" i="2" l="1"/>
  <c r="E372" i="2"/>
  <c r="D372" i="2"/>
  <c r="G372" i="2" l="1"/>
  <c r="H372" i="2" s="1"/>
  <c r="B373" i="2" s="1"/>
  <c r="D373" i="2" l="1"/>
  <c r="G373" i="2" s="1"/>
  <c r="E373" i="2"/>
  <c r="C373" i="2"/>
  <c r="H373" i="2" l="1"/>
  <c r="B374" i="2" s="1"/>
  <c r="D374" i="2" s="1"/>
  <c r="G374" i="2" s="1"/>
  <c r="E374" i="2" l="1"/>
  <c r="H374" i="2" s="1"/>
  <c r="B375" i="2" s="1"/>
  <c r="D375" i="2" s="1"/>
  <c r="C374" i="2"/>
  <c r="C375" i="2" l="1"/>
  <c r="E375" i="2"/>
  <c r="G375" i="2"/>
  <c r="H375" i="2" l="1"/>
  <c r="B376" i="2" s="1"/>
  <c r="E376" i="2" s="1"/>
  <c r="C376" i="2" l="1"/>
  <c r="D376" i="2"/>
  <c r="G376" i="2" s="1"/>
  <c r="H376" i="2" s="1"/>
  <c r="B377" i="2" s="1"/>
  <c r="D377" i="2" s="1"/>
  <c r="E377" i="2" l="1"/>
  <c r="C377" i="2"/>
  <c r="G377" i="2"/>
  <c r="H377" i="2" s="1"/>
  <c r="B378" i="2" s="1"/>
  <c r="C378" i="2" s="1"/>
  <c r="D378" i="2" l="1"/>
  <c r="E378" i="2"/>
  <c r="G378" i="2"/>
  <c r="H378" i="2" l="1"/>
  <c r="B379" i="2" s="1"/>
  <c r="C379" i="2" s="1"/>
  <c r="D379" i="2" l="1"/>
  <c r="G379" i="2" s="1"/>
  <c r="E379" i="2"/>
  <c r="H379" i="2" l="1"/>
  <c r="B380" i="2" s="1"/>
  <c r="C380" i="2" s="1"/>
  <c r="D380" i="2" l="1"/>
  <c r="E380" i="2"/>
  <c r="G380" i="2"/>
  <c r="H380" i="2" l="1"/>
  <c r="B381" i="2" s="1"/>
  <c r="E381" i="2" s="1"/>
  <c r="D381" i="2" l="1"/>
  <c r="G381" i="2" s="1"/>
  <c r="C381" i="2"/>
  <c r="H381" i="2"/>
  <c r="B382" i="2" s="1"/>
  <c r="E382" i="2" l="1"/>
  <c r="D382" i="2"/>
  <c r="C382" i="2"/>
  <c r="G382" i="2"/>
  <c r="H382" i="2" l="1"/>
  <c r="B383" i="2" s="1"/>
  <c r="C383" i="2" s="1"/>
  <c r="D383" i="2" l="1"/>
  <c r="E383" i="2"/>
  <c r="G383" i="2"/>
  <c r="H383" i="2" l="1"/>
  <c r="B384" i="2" s="1"/>
  <c r="E384" i="2" s="1"/>
  <c r="C384" i="2" l="1"/>
  <c r="D384" i="2"/>
  <c r="G384" i="2" s="1"/>
  <c r="H384" i="2" s="1"/>
  <c r="B385" i="2" s="1"/>
  <c r="C385" i="2" s="1"/>
  <c r="E385" i="2" l="1"/>
  <c r="D385" i="2"/>
  <c r="G385" i="2" s="1"/>
  <c r="H385" i="2" l="1"/>
  <c r="B386" i="2" s="1"/>
  <c r="E386" i="2" s="1"/>
  <c r="C386" i="2" l="1"/>
  <c r="D386" i="2"/>
  <c r="G386" i="2" s="1"/>
  <c r="H386" i="2" s="1"/>
  <c r="B387" i="2" s="1"/>
  <c r="E387" i="2" s="1"/>
  <c r="C387" i="2" l="1"/>
  <c r="D387" i="2"/>
  <c r="G387" i="2" s="1"/>
  <c r="H387" i="2" s="1"/>
  <c r="B388" i="2" s="1"/>
  <c r="D388" i="2" l="1"/>
  <c r="E388" i="2"/>
  <c r="C388" i="2"/>
  <c r="G388" i="2"/>
  <c r="H388" i="2" l="1"/>
  <c r="B389" i="2" s="1"/>
  <c r="C389" i="2" s="1"/>
  <c r="D389" i="2" l="1"/>
  <c r="E389" i="2"/>
  <c r="G389" i="2"/>
  <c r="H389" i="2" l="1"/>
  <c r="B390" i="2" s="1"/>
  <c r="D390" i="2" s="1"/>
  <c r="G390" i="2" s="1"/>
  <c r="C390" i="2" l="1"/>
  <c r="E390" i="2"/>
  <c r="H390" i="2" s="1"/>
  <c r="B391" i="2" s="1"/>
  <c r="E391" i="2" s="1"/>
  <c r="C391" i="2" l="1"/>
  <c r="D391" i="2"/>
  <c r="G391" i="2" l="1"/>
  <c r="H391" i="2" s="1"/>
  <c r="B392" i="2" s="1"/>
  <c r="D392" i="2" l="1"/>
  <c r="C392" i="2"/>
  <c r="E392" i="2"/>
  <c r="G392" i="2"/>
  <c r="H392" i="2" l="1"/>
  <c r="B393" i="2" s="1"/>
  <c r="D393" i="2" l="1"/>
  <c r="E393" i="2"/>
  <c r="C393" i="2"/>
  <c r="G393" i="2"/>
  <c r="H393" i="2" s="1"/>
  <c r="B394" i="2" s="1"/>
  <c r="E394" i="2" l="1"/>
  <c r="C394" i="2"/>
  <c r="D394" i="2"/>
  <c r="G394" i="2" s="1"/>
  <c r="H394" i="2" l="1"/>
  <c r="B395" i="2" s="1"/>
  <c r="C395" i="2" s="1"/>
  <c r="D395" i="2" l="1"/>
  <c r="G395" i="2" s="1"/>
  <c r="E395" i="2"/>
  <c r="H395" i="2" l="1"/>
  <c r="B396" i="2" s="1"/>
  <c r="E396" i="2" l="1"/>
  <c r="D396" i="2"/>
  <c r="C396" i="2"/>
  <c r="G396" i="2"/>
  <c r="H396" i="2" l="1"/>
  <c r="B397" i="2" s="1"/>
  <c r="D397" i="2" l="1"/>
  <c r="C397" i="2"/>
  <c r="G397" i="2"/>
  <c r="E397" i="2"/>
  <c r="H397" i="2" l="1"/>
  <c r="B398" i="2" s="1"/>
  <c r="D398" i="2" l="1"/>
  <c r="C398" i="2"/>
  <c r="E398" i="2"/>
  <c r="G398" i="2" l="1"/>
  <c r="H398" i="2" s="1"/>
  <c r="B399" i="2" s="1"/>
  <c r="D399" i="2" l="1"/>
  <c r="E399" i="2"/>
  <c r="H399" i="2" s="1"/>
  <c r="B400" i="2" s="1"/>
  <c r="C399" i="2"/>
  <c r="G399" i="2"/>
  <c r="C400" i="2" l="1"/>
  <c r="D400" i="2"/>
  <c r="E400" i="2"/>
  <c r="H9" i="2" s="1"/>
  <c r="G400" i="2"/>
  <c r="H10" i="2" s="1"/>
  <c r="B9" i="1"/>
  <c r="E3" i="1" s="1"/>
  <c r="G2" i="1"/>
  <c r="F2" i="1"/>
  <c r="H2" i="1"/>
  <c r="I2" i="1" l="1"/>
  <c r="H3" i="1"/>
  <c r="G3" i="1"/>
  <c r="F3" i="1"/>
  <c r="E4" i="1"/>
  <c r="H12" i="2"/>
  <c r="H400" i="2"/>
  <c r="I3" i="1" l="1"/>
  <c r="G4" i="1"/>
  <c r="F4" i="1"/>
  <c r="E5" i="1"/>
  <c r="H4" i="1"/>
  <c r="I4" i="1" l="1"/>
  <c r="F5" i="1"/>
  <c r="G5" i="1"/>
  <c r="H5" i="1"/>
  <c r="E6" i="1"/>
  <c r="I5" i="1" l="1"/>
  <c r="E7" i="1"/>
  <c r="G6" i="1"/>
  <c r="F6" i="1"/>
  <c r="H6" i="1"/>
  <c r="I6" i="1" l="1"/>
  <c r="H7" i="1"/>
  <c r="G7" i="1"/>
  <c r="F7" i="1"/>
  <c r="E8" i="1"/>
  <c r="I7" i="1" l="1"/>
  <c r="E9" i="1"/>
  <c r="F8" i="1"/>
  <c r="G8" i="1"/>
  <c r="H8" i="1"/>
  <c r="I8" i="1" l="1"/>
  <c r="H9" i="1"/>
  <c r="E10" i="1"/>
  <c r="F9" i="1"/>
  <c r="G9" i="1"/>
  <c r="I9" i="1" l="1"/>
  <c r="G10" i="1"/>
  <c r="E11" i="1"/>
  <c r="F10" i="1"/>
  <c r="H10" i="1"/>
  <c r="I10" i="1" l="1"/>
  <c r="G11" i="1"/>
  <c r="F11" i="1"/>
  <c r="E12" i="1"/>
  <c r="H11" i="1"/>
  <c r="I11" i="1" l="1"/>
  <c r="F12" i="1"/>
  <c r="E13" i="1"/>
  <c r="H12" i="1"/>
  <c r="G12" i="1"/>
  <c r="G13" i="1" l="1"/>
  <c r="F13" i="1"/>
  <c r="H13" i="1"/>
  <c r="E14" i="1"/>
  <c r="I12" i="1"/>
  <c r="F14" i="1" l="1"/>
  <c r="E15" i="1"/>
  <c r="H14" i="1"/>
  <c r="G14" i="1"/>
  <c r="I13" i="1"/>
  <c r="I14" i="1" l="1"/>
  <c r="G15" i="1"/>
  <c r="E16" i="1"/>
  <c r="H15" i="1"/>
  <c r="F15" i="1"/>
  <c r="I15" i="1" l="1"/>
  <c r="F16" i="1"/>
  <c r="G16" i="1"/>
  <c r="H16" i="1"/>
  <c r="E17" i="1"/>
  <c r="I16" i="1" l="1"/>
  <c r="H17" i="1"/>
  <c r="G17" i="1"/>
  <c r="E18" i="1"/>
  <c r="F17" i="1"/>
  <c r="I17" i="1" l="1"/>
  <c r="G18" i="1"/>
  <c r="E19" i="1"/>
  <c r="H18" i="1"/>
  <c r="F18" i="1"/>
  <c r="I18" i="1" l="1"/>
  <c r="G19" i="1"/>
  <c r="E20" i="1"/>
  <c r="H19" i="1"/>
  <c r="F19" i="1"/>
  <c r="I19" i="1" l="1"/>
  <c r="H20" i="1"/>
  <c r="G20" i="1"/>
  <c r="E21" i="1"/>
  <c r="F20" i="1"/>
  <c r="I20" i="1" l="1"/>
  <c r="H21" i="1"/>
  <c r="E22" i="1"/>
  <c r="G21" i="1"/>
  <c r="F21" i="1"/>
  <c r="I21" i="1" l="1"/>
  <c r="F22" i="1"/>
  <c r="I22" i="1" s="1"/>
  <c r="H22" i="1"/>
  <c r="G22" i="1"/>
  <c r="E23" i="1"/>
  <c r="E24" i="1" l="1"/>
  <c r="H23" i="1"/>
  <c r="F23" i="1"/>
  <c r="I23" i="1" s="1"/>
  <c r="G23" i="1"/>
  <c r="E25" i="1" l="1"/>
  <c r="F24" i="1"/>
  <c r="H24" i="1"/>
  <c r="G24" i="1"/>
  <c r="I24" i="1" l="1"/>
  <c r="F25" i="1"/>
  <c r="H25" i="1"/>
  <c r="G25" i="1"/>
  <c r="E26" i="1"/>
  <c r="I25" i="1" l="1"/>
  <c r="H26" i="1"/>
  <c r="E27" i="1"/>
  <c r="F26" i="1"/>
  <c r="G26" i="1"/>
  <c r="I26" i="1" l="1"/>
  <c r="G27" i="1"/>
  <c r="F27" i="1"/>
  <c r="H27" i="1"/>
  <c r="E28" i="1"/>
  <c r="E29" i="1" l="1"/>
  <c r="H28" i="1"/>
  <c r="G28" i="1"/>
  <c r="F28" i="1"/>
  <c r="I27" i="1"/>
  <c r="I28" i="1" l="1"/>
  <c r="H29" i="1"/>
  <c r="G29" i="1"/>
  <c r="E30" i="1"/>
  <c r="F29" i="1"/>
  <c r="I29" i="1" s="1"/>
  <c r="G30" i="1" l="1"/>
  <c r="H30" i="1"/>
  <c r="E31" i="1"/>
  <c r="F30" i="1"/>
  <c r="I30" i="1" s="1"/>
  <c r="E32" i="1" l="1"/>
  <c r="G31" i="1"/>
  <c r="H31" i="1"/>
  <c r="F31" i="1"/>
  <c r="I31" i="1" s="1"/>
  <c r="F32" i="1" l="1"/>
  <c r="E33" i="1"/>
  <c r="H32" i="1"/>
  <c r="G32" i="1"/>
  <c r="G33" i="1" l="1"/>
  <c r="H33" i="1"/>
  <c r="E34" i="1"/>
  <c r="F33" i="1"/>
  <c r="I32" i="1"/>
  <c r="I33" i="1" s="1"/>
  <c r="I34" i="1" l="1"/>
  <c r="F34" i="1"/>
  <c r="G34" i="1"/>
  <c r="H34" i="1"/>
  <c r="E35" i="1"/>
  <c r="F35" i="1" l="1"/>
  <c r="E36" i="1"/>
  <c r="I35" i="1"/>
  <c r="H35" i="1"/>
  <c r="G35" i="1"/>
  <c r="H36" i="1" l="1"/>
  <c r="F36" i="1"/>
  <c r="I36" i="1"/>
  <c r="E37" i="1"/>
  <c r="G36" i="1"/>
  <c r="E38" i="1" l="1"/>
  <c r="H37" i="1"/>
  <c r="I37" i="1"/>
  <c r="G37" i="1"/>
  <c r="F37" i="1"/>
  <c r="E39" i="1" l="1"/>
  <c r="G38" i="1"/>
  <c r="I38" i="1"/>
  <c r="H38" i="1"/>
  <c r="F38" i="1"/>
  <c r="I39" i="1" l="1"/>
  <c r="H39" i="1"/>
  <c r="F39" i="1"/>
  <c r="E40" i="1"/>
  <c r="G39" i="1"/>
  <c r="I40" i="1" l="1"/>
  <c r="H40" i="1"/>
  <c r="G40" i="1"/>
  <c r="E41" i="1"/>
  <c r="F40" i="1"/>
  <c r="G41" i="1" l="1"/>
  <c r="F41" i="1"/>
  <c r="I41" i="1"/>
  <c r="E42" i="1"/>
  <c r="H41" i="1"/>
  <c r="E43" i="1" l="1"/>
  <c r="F42" i="1"/>
  <c r="H42" i="1"/>
  <c r="I42" i="1"/>
  <c r="G42" i="1"/>
  <c r="G43" i="1" l="1"/>
  <c r="H43" i="1"/>
  <c r="F43" i="1"/>
  <c r="E44" i="1"/>
  <c r="I43" i="1"/>
  <c r="H44" i="1" l="1"/>
  <c r="I44" i="1"/>
  <c r="F44" i="1"/>
  <c r="E45" i="1"/>
  <c r="G44" i="1"/>
  <c r="E46" i="1" l="1"/>
  <c r="H45" i="1"/>
  <c r="G45" i="1"/>
  <c r="F45" i="1"/>
  <c r="I45" i="1"/>
  <c r="F46" i="1" l="1"/>
  <c r="E47" i="1"/>
  <c r="H46" i="1"/>
  <c r="I46" i="1"/>
  <c r="G46" i="1"/>
  <c r="H47" i="1" l="1"/>
  <c r="E48" i="1"/>
  <c r="F47" i="1"/>
  <c r="G47" i="1"/>
  <c r="I47" i="1"/>
  <c r="H48" i="1" l="1"/>
  <c r="F48" i="1"/>
  <c r="E49" i="1"/>
  <c r="G48" i="1"/>
  <c r="I48" i="1"/>
  <c r="H49" i="1" l="1"/>
  <c r="F49" i="1"/>
  <c r="I49" i="1"/>
  <c r="E50" i="1"/>
  <c r="G49" i="1"/>
  <c r="I50" i="1" l="1"/>
  <c r="E51" i="1"/>
  <c r="G50" i="1"/>
  <c r="F50" i="1"/>
  <c r="H50" i="1"/>
  <c r="I51" i="1" l="1"/>
  <c r="H51" i="1"/>
  <c r="E52" i="1"/>
  <c r="G51" i="1"/>
  <c r="F51" i="1"/>
  <c r="G52" i="1" l="1"/>
  <c r="H52" i="1"/>
  <c r="F52" i="1"/>
  <c r="I52" i="1"/>
  <c r="E53" i="1"/>
  <c r="F53" i="1" l="1"/>
  <c r="E54" i="1"/>
  <c r="I53" i="1"/>
  <c r="H53" i="1"/>
  <c r="G53" i="1"/>
  <c r="H54" i="1" l="1"/>
  <c r="F54" i="1"/>
  <c r="E55" i="1"/>
  <c r="G54" i="1"/>
  <c r="I54" i="1"/>
  <c r="E56" i="1" l="1"/>
  <c r="F55" i="1"/>
  <c r="H55" i="1"/>
  <c r="G55" i="1"/>
  <c r="I55" i="1"/>
  <c r="G56" i="1" l="1"/>
  <c r="H56" i="1"/>
  <c r="E57" i="1"/>
  <c r="I56" i="1"/>
  <c r="F56" i="1"/>
  <c r="H57" i="1" l="1"/>
  <c r="G57" i="1"/>
  <c r="I57" i="1"/>
  <c r="F57" i="1"/>
  <c r="E58" i="1"/>
  <c r="E59" i="1" l="1"/>
  <c r="G58" i="1"/>
  <c r="H58" i="1"/>
  <c r="I58" i="1"/>
  <c r="F58" i="1"/>
  <c r="F59" i="1" l="1"/>
  <c r="I59" i="1"/>
  <c r="G59" i="1"/>
  <c r="H59" i="1"/>
  <c r="E60" i="1"/>
  <c r="H60" i="1" l="1"/>
  <c r="I60" i="1"/>
  <c r="E61" i="1"/>
  <c r="G60" i="1"/>
  <c r="F60" i="1"/>
  <c r="G61" i="1" l="1"/>
  <c r="E62" i="1"/>
  <c r="F61" i="1"/>
  <c r="H61" i="1"/>
  <c r="I61" i="1"/>
  <c r="F62" i="1" l="1"/>
  <c r="E63" i="1"/>
  <c r="G62" i="1"/>
  <c r="I62" i="1"/>
  <c r="H62" i="1"/>
  <c r="G63" i="1" l="1"/>
  <c r="E64" i="1"/>
  <c r="H63" i="1"/>
  <c r="I63" i="1"/>
  <c r="F63" i="1"/>
  <c r="I64" i="1" l="1"/>
  <c r="E65" i="1"/>
  <c r="F64" i="1"/>
  <c r="G64" i="1"/>
  <c r="H64" i="1"/>
  <c r="F65" i="1" l="1"/>
  <c r="G65" i="1"/>
  <c r="E66" i="1"/>
  <c r="H65" i="1"/>
  <c r="I65" i="1"/>
  <c r="H66" i="1" l="1"/>
  <c r="F66" i="1"/>
  <c r="G66" i="1"/>
  <c r="I66" i="1"/>
  <c r="E67" i="1"/>
  <c r="F67" i="1" l="1"/>
  <c r="G67" i="1"/>
  <c r="E68" i="1"/>
  <c r="I67" i="1"/>
  <c r="H67" i="1"/>
  <c r="H68" i="1" l="1"/>
  <c r="E69" i="1"/>
  <c r="I68" i="1"/>
  <c r="F68" i="1"/>
  <c r="G68" i="1"/>
  <c r="F69" i="1" l="1"/>
  <c r="I69" i="1"/>
  <c r="G69" i="1"/>
  <c r="H69" i="1"/>
  <c r="E70" i="1"/>
  <c r="I70" i="1" l="1"/>
  <c r="E71" i="1"/>
  <c r="H70" i="1"/>
  <c r="G70" i="1"/>
  <c r="F70" i="1"/>
  <c r="H71" i="1" l="1"/>
  <c r="F71" i="1"/>
  <c r="E72" i="1"/>
  <c r="G71" i="1"/>
  <c r="I71" i="1"/>
  <c r="H72" i="1" l="1"/>
  <c r="I72" i="1"/>
  <c r="F72" i="1"/>
  <c r="E73" i="1"/>
  <c r="G72" i="1"/>
  <c r="E74" i="1" l="1"/>
  <c r="I73" i="1"/>
  <c r="G73" i="1"/>
  <c r="F73" i="1"/>
  <c r="H73" i="1"/>
  <c r="I74" i="1" l="1"/>
  <c r="F74" i="1"/>
  <c r="G74" i="1"/>
  <c r="H74" i="1"/>
  <c r="E75" i="1"/>
  <c r="I75" i="1" l="1"/>
  <c r="F75" i="1"/>
  <c r="H75" i="1"/>
  <c r="E76" i="1"/>
  <c r="G75" i="1"/>
  <c r="I76" i="1" l="1"/>
  <c r="G76" i="1"/>
  <c r="H76" i="1"/>
  <c r="E77" i="1"/>
  <c r="F76" i="1"/>
  <c r="E78" i="1" l="1"/>
  <c r="H77" i="1"/>
  <c r="I77" i="1"/>
  <c r="F77" i="1"/>
  <c r="G77" i="1"/>
  <c r="I78" i="1" l="1"/>
  <c r="F78" i="1"/>
  <c r="E79" i="1"/>
  <c r="H78" i="1"/>
  <c r="G78" i="1"/>
  <c r="H79" i="1" l="1"/>
  <c r="F79" i="1"/>
  <c r="G79" i="1"/>
  <c r="E80" i="1"/>
  <c r="I79" i="1"/>
  <c r="F80" i="1" l="1"/>
  <c r="G80" i="1"/>
  <c r="H80" i="1"/>
  <c r="I80" i="1"/>
  <c r="E81" i="1"/>
  <c r="I81" i="1" l="1"/>
  <c r="H81" i="1"/>
  <c r="G81" i="1"/>
  <c r="F81" i="1"/>
  <c r="E82" i="1"/>
  <c r="I82" i="1" l="1"/>
  <c r="H82" i="1"/>
  <c r="G82" i="1"/>
  <c r="F82" i="1"/>
  <c r="E83" i="1"/>
  <c r="F83" i="1" l="1"/>
  <c r="G83" i="1"/>
  <c r="H83" i="1"/>
  <c r="I83" i="1"/>
  <c r="E84" i="1"/>
  <c r="E85" i="1" l="1"/>
  <c r="F84" i="1"/>
  <c r="H84" i="1"/>
  <c r="G84" i="1"/>
  <c r="I84" i="1"/>
  <c r="H85" i="1" l="1"/>
  <c r="E86" i="1"/>
  <c r="F85" i="1"/>
  <c r="G85" i="1"/>
  <c r="I85" i="1"/>
  <c r="I86" i="1" l="1"/>
  <c r="E87" i="1"/>
  <c r="H86" i="1"/>
  <c r="G86" i="1"/>
  <c r="F86" i="1"/>
  <c r="F87" i="1" l="1"/>
  <c r="I87" i="1"/>
  <c r="G87" i="1"/>
  <c r="E88" i="1"/>
  <c r="H87" i="1"/>
  <c r="E89" i="1" l="1"/>
  <c r="G88" i="1"/>
  <c r="I88" i="1"/>
  <c r="F88" i="1"/>
  <c r="H88" i="1"/>
  <c r="E90" i="1" l="1"/>
  <c r="G89" i="1"/>
  <c r="I89" i="1"/>
  <c r="H89" i="1"/>
  <c r="F89" i="1"/>
  <c r="E91" i="1" l="1"/>
  <c r="H90" i="1"/>
  <c r="F90" i="1"/>
  <c r="G90" i="1"/>
  <c r="I90" i="1"/>
  <c r="F91" i="1" l="1"/>
  <c r="G91" i="1"/>
  <c r="E92" i="1"/>
  <c r="H91" i="1"/>
  <c r="I91" i="1"/>
  <c r="H92" i="1" l="1"/>
  <c r="G92" i="1"/>
  <c r="I92" i="1"/>
  <c r="E93" i="1"/>
  <c r="F92" i="1"/>
  <c r="F93" i="1" l="1"/>
  <c r="I93" i="1"/>
  <c r="E94" i="1"/>
  <c r="G93" i="1"/>
  <c r="H93" i="1"/>
  <c r="F94" i="1" l="1"/>
  <c r="I94" i="1"/>
  <c r="E95" i="1"/>
  <c r="H94" i="1"/>
  <c r="G94" i="1"/>
  <c r="F95" i="1" l="1"/>
  <c r="H95" i="1"/>
  <c r="E96" i="1"/>
  <c r="I95" i="1"/>
  <c r="G95" i="1"/>
  <c r="G96" i="1" l="1"/>
  <c r="I96" i="1"/>
  <c r="E97" i="1"/>
  <c r="F96" i="1"/>
  <c r="H96" i="1"/>
  <c r="H97" i="1" l="1"/>
  <c r="E98" i="1"/>
  <c r="I97" i="1"/>
  <c r="G97" i="1"/>
  <c r="F97" i="1"/>
  <c r="F98" i="1" l="1"/>
  <c r="E99" i="1"/>
  <c r="G98" i="1"/>
  <c r="I98" i="1"/>
  <c r="H98" i="1"/>
  <c r="E100" i="1" l="1"/>
  <c r="F99" i="1"/>
  <c r="G99" i="1"/>
  <c r="I99" i="1"/>
  <c r="H99" i="1"/>
  <c r="E101" i="1" l="1"/>
  <c r="H100" i="1"/>
  <c r="I100" i="1"/>
  <c r="G100" i="1"/>
  <c r="F100" i="1"/>
  <c r="I101" i="1" l="1"/>
  <c r="G101" i="1"/>
  <c r="F101" i="1"/>
  <c r="E102" i="1"/>
  <c r="H101" i="1"/>
  <c r="F102" i="1" l="1"/>
  <c r="H102" i="1"/>
  <c r="I102" i="1"/>
  <c r="G102" i="1"/>
  <c r="E103" i="1"/>
  <c r="I103" i="1" l="1"/>
  <c r="H103" i="1"/>
  <c r="F103" i="1"/>
  <c r="E104" i="1"/>
  <c r="G103" i="1"/>
  <c r="H104" i="1" l="1"/>
  <c r="E105" i="1"/>
  <c r="G104" i="1"/>
  <c r="I104" i="1"/>
  <c r="F104" i="1"/>
  <c r="G105" i="1" l="1"/>
  <c r="H105" i="1"/>
  <c r="E106" i="1"/>
  <c r="F105" i="1"/>
  <c r="I105" i="1"/>
  <c r="H106" i="1" l="1"/>
  <c r="F106" i="1"/>
  <c r="I106" i="1"/>
  <c r="E107" i="1"/>
  <c r="G106" i="1"/>
  <c r="G107" i="1" l="1"/>
  <c r="F107" i="1"/>
  <c r="H107" i="1"/>
  <c r="I107" i="1"/>
  <c r="E108" i="1"/>
  <c r="F108" i="1" l="1"/>
  <c r="I108" i="1"/>
  <c r="E109" i="1"/>
  <c r="G108" i="1"/>
  <c r="H108" i="1"/>
  <c r="G109" i="1" l="1"/>
  <c r="E110" i="1"/>
  <c r="F109" i="1"/>
  <c r="H109" i="1"/>
  <c r="I109" i="1"/>
  <c r="G110" i="1" l="1"/>
  <c r="I110" i="1"/>
  <c r="H110" i="1"/>
  <c r="E111" i="1"/>
  <c r="F110" i="1"/>
  <c r="I111" i="1" l="1"/>
  <c r="E112" i="1"/>
  <c r="H111" i="1"/>
  <c r="G111" i="1"/>
  <c r="F111" i="1"/>
  <c r="F112" i="1" l="1"/>
  <c r="I112" i="1"/>
  <c r="G112" i="1"/>
  <c r="H112" i="1"/>
  <c r="E113" i="1"/>
  <c r="F113" i="1" l="1"/>
  <c r="I113" i="1"/>
  <c r="H113" i="1"/>
  <c r="G113" i="1"/>
  <c r="E114" i="1"/>
  <c r="E115" i="1" l="1"/>
  <c r="H114" i="1"/>
  <c r="I114" i="1"/>
  <c r="F114" i="1"/>
  <c r="G114" i="1"/>
  <c r="E116" i="1" l="1"/>
  <c r="F115" i="1"/>
  <c r="H115" i="1"/>
  <c r="I115" i="1"/>
  <c r="G115" i="1"/>
  <c r="F116" i="1" l="1"/>
  <c r="I116" i="1"/>
  <c r="H116" i="1"/>
  <c r="G116" i="1"/>
  <c r="E117" i="1"/>
  <c r="F117" i="1" l="1"/>
  <c r="E118" i="1"/>
  <c r="H117" i="1"/>
  <c r="I117" i="1"/>
  <c r="G117" i="1"/>
  <c r="I118" i="1" l="1"/>
  <c r="H118" i="1"/>
  <c r="F118" i="1"/>
  <c r="G118" i="1"/>
  <c r="E119" i="1"/>
  <c r="H119" i="1" l="1"/>
  <c r="I119" i="1"/>
  <c r="G119" i="1"/>
  <c r="E120" i="1"/>
  <c r="F119" i="1"/>
  <c r="G120" i="1" l="1"/>
  <c r="F120" i="1"/>
  <c r="I120" i="1"/>
  <c r="H120" i="1"/>
  <c r="E121" i="1"/>
  <c r="I121" i="1" l="1"/>
  <c r="H121" i="1"/>
  <c r="E122" i="1"/>
  <c r="F121" i="1"/>
  <c r="G121" i="1"/>
  <c r="G122" i="1" l="1"/>
  <c r="H122" i="1"/>
  <c r="E123" i="1"/>
  <c r="F122" i="1"/>
  <c r="I122" i="1"/>
  <c r="F123" i="1" l="1"/>
  <c r="G123" i="1"/>
  <c r="I123" i="1"/>
  <c r="H123" i="1"/>
  <c r="E124" i="1"/>
  <c r="G124" i="1" l="1"/>
  <c r="E125" i="1"/>
  <c r="I124" i="1"/>
  <c r="H124" i="1"/>
  <c r="F124" i="1"/>
  <c r="F125" i="1" l="1"/>
  <c r="H125" i="1"/>
  <c r="I125" i="1"/>
  <c r="G125" i="1"/>
  <c r="E126" i="1"/>
  <c r="I126" i="1" l="1"/>
  <c r="G126" i="1"/>
  <c r="F126" i="1"/>
  <c r="E127" i="1"/>
  <c r="H126" i="1"/>
  <c r="F127" i="1" l="1"/>
  <c r="I127" i="1"/>
  <c r="H127" i="1"/>
  <c r="G127" i="1"/>
  <c r="E128" i="1"/>
  <c r="H128" i="1" l="1"/>
  <c r="F128" i="1"/>
  <c r="I128" i="1"/>
  <c r="G128" i="1"/>
  <c r="E129" i="1"/>
  <c r="F129" i="1" l="1"/>
  <c r="I129" i="1"/>
  <c r="E130" i="1"/>
  <c r="H129" i="1"/>
  <c r="G129" i="1"/>
  <c r="F130" i="1" l="1"/>
  <c r="E131" i="1"/>
  <c r="I130" i="1"/>
  <c r="G130" i="1"/>
  <c r="H130" i="1"/>
  <c r="F131" i="1" l="1"/>
  <c r="G131" i="1"/>
  <c r="I131" i="1"/>
  <c r="E132" i="1"/>
  <c r="H131" i="1"/>
  <c r="G132" i="1" l="1"/>
  <c r="F132" i="1"/>
  <c r="H132" i="1"/>
  <c r="I132" i="1"/>
  <c r="E133" i="1"/>
  <c r="E134" i="1" l="1"/>
  <c r="I133" i="1"/>
  <c r="G133" i="1"/>
  <c r="F133" i="1"/>
  <c r="H133" i="1"/>
  <c r="I134" i="1" l="1"/>
  <c r="F134" i="1"/>
  <c r="E135" i="1"/>
  <c r="H134" i="1"/>
  <c r="G134" i="1"/>
  <c r="E136" i="1" l="1"/>
  <c r="H135" i="1"/>
  <c r="F135" i="1"/>
  <c r="I135" i="1"/>
  <c r="G135" i="1"/>
  <c r="F136" i="1" l="1"/>
  <c r="E137" i="1"/>
  <c r="H136" i="1"/>
  <c r="G136" i="1"/>
  <c r="I136" i="1"/>
  <c r="I137" i="1" l="1"/>
  <c r="F137" i="1"/>
  <c r="E138" i="1"/>
  <c r="H137" i="1"/>
  <c r="G137" i="1"/>
  <c r="E139" i="1" l="1"/>
  <c r="G138" i="1"/>
  <c r="F138" i="1"/>
  <c r="H138" i="1"/>
  <c r="I138" i="1"/>
  <c r="I139" i="1" l="1"/>
  <c r="F139" i="1"/>
  <c r="G139" i="1"/>
  <c r="E140" i="1"/>
  <c r="H139" i="1"/>
  <c r="H140" i="1" l="1"/>
  <c r="E141" i="1"/>
  <c r="I140" i="1"/>
  <c r="F140" i="1"/>
  <c r="G140" i="1"/>
  <c r="I141" i="1" l="1"/>
  <c r="H141" i="1"/>
  <c r="E142" i="1"/>
  <c r="F141" i="1"/>
  <c r="G141" i="1"/>
  <c r="I142" i="1" l="1"/>
  <c r="G142" i="1"/>
  <c r="E143" i="1"/>
  <c r="H142" i="1"/>
  <c r="F142" i="1"/>
  <c r="I143" i="1" l="1"/>
  <c r="G143" i="1"/>
  <c r="E144" i="1"/>
  <c r="F143" i="1"/>
  <c r="H143" i="1"/>
  <c r="F144" i="1" l="1"/>
  <c r="I144" i="1"/>
  <c r="G144" i="1"/>
  <c r="H144" i="1"/>
  <c r="E145" i="1"/>
  <c r="H145" i="1" l="1"/>
  <c r="G145" i="1"/>
  <c r="E146" i="1"/>
  <c r="F145" i="1"/>
  <c r="I145" i="1"/>
  <c r="I146" i="1" l="1"/>
  <c r="F146" i="1"/>
  <c r="G146" i="1"/>
  <c r="H146" i="1"/>
  <c r="E147" i="1"/>
  <c r="F147" i="1" l="1"/>
  <c r="H147" i="1"/>
  <c r="E148" i="1"/>
  <c r="G147" i="1"/>
  <c r="I147" i="1"/>
  <c r="I148" i="1" l="1"/>
  <c r="F148" i="1"/>
  <c r="H148" i="1"/>
  <c r="E149" i="1"/>
  <c r="G148" i="1"/>
  <c r="E150" i="1" l="1"/>
  <c r="G149" i="1"/>
  <c r="I149" i="1"/>
  <c r="F149" i="1"/>
  <c r="H149" i="1"/>
  <c r="F150" i="1" l="1"/>
  <c r="E151" i="1"/>
  <c r="I150" i="1"/>
  <c r="H150" i="1"/>
  <c r="G150" i="1"/>
  <c r="E152" i="1" l="1"/>
  <c r="H151" i="1"/>
  <c r="G151" i="1"/>
  <c r="I151" i="1"/>
  <c r="F151" i="1"/>
  <c r="F152" i="1" l="1"/>
  <c r="H152" i="1"/>
  <c r="E153" i="1"/>
  <c r="I152" i="1"/>
  <c r="G152" i="1"/>
  <c r="H153" i="1" l="1"/>
  <c r="I153" i="1"/>
  <c r="G153" i="1"/>
  <c r="E154" i="1"/>
  <c r="F153" i="1"/>
  <c r="H154" i="1" l="1"/>
  <c r="F154" i="1"/>
  <c r="G154" i="1"/>
  <c r="I154" i="1"/>
  <c r="E155" i="1"/>
  <c r="E156" i="1" l="1"/>
  <c r="G155" i="1"/>
  <c r="I155" i="1"/>
  <c r="H155" i="1"/>
  <c r="F155" i="1"/>
  <c r="H156" i="1" l="1"/>
  <c r="G156" i="1"/>
  <c r="E157" i="1"/>
  <c r="F156" i="1"/>
  <c r="I156" i="1"/>
  <c r="G157" i="1" l="1"/>
  <c r="E158" i="1"/>
  <c r="I157" i="1"/>
  <c r="H157" i="1"/>
  <c r="F157" i="1"/>
  <c r="H158" i="1" l="1"/>
  <c r="G158" i="1"/>
  <c r="F158" i="1"/>
  <c r="I158" i="1"/>
  <c r="E159" i="1"/>
  <c r="E160" i="1" l="1"/>
  <c r="F159" i="1"/>
  <c r="H159" i="1"/>
  <c r="G159" i="1"/>
  <c r="I159" i="1"/>
  <c r="G160" i="1" l="1"/>
  <c r="E161" i="1"/>
  <c r="H160" i="1"/>
  <c r="F160" i="1"/>
  <c r="I160" i="1"/>
  <c r="E162" i="1" l="1"/>
  <c r="G161" i="1"/>
  <c r="I161" i="1"/>
  <c r="H161" i="1"/>
  <c r="F161" i="1"/>
  <c r="E163" i="1" l="1"/>
  <c r="G162" i="1"/>
  <c r="H162" i="1"/>
  <c r="F162" i="1"/>
  <c r="I162" i="1"/>
  <c r="G163" i="1" l="1"/>
  <c r="F163" i="1"/>
  <c r="I163" i="1"/>
  <c r="H163" i="1"/>
  <c r="E164" i="1"/>
  <c r="G164" i="1" l="1"/>
  <c r="I164" i="1"/>
  <c r="E165" i="1"/>
  <c r="F164" i="1"/>
  <c r="H164" i="1"/>
  <c r="H165" i="1" l="1"/>
  <c r="G165" i="1"/>
  <c r="F165" i="1"/>
  <c r="I165" i="1"/>
  <c r="E166" i="1"/>
  <c r="I166" i="1" l="1"/>
  <c r="G166" i="1"/>
  <c r="F166" i="1"/>
  <c r="E167" i="1"/>
  <c r="H166" i="1"/>
  <c r="H167" i="1" l="1"/>
  <c r="I167" i="1"/>
  <c r="G167" i="1"/>
  <c r="F167" i="1"/>
  <c r="E168" i="1"/>
  <c r="G168" i="1" l="1"/>
  <c r="F168" i="1"/>
  <c r="H168" i="1"/>
  <c r="E169" i="1"/>
  <c r="I168" i="1"/>
  <c r="I169" i="1" l="1"/>
  <c r="E170" i="1"/>
  <c r="G169" i="1"/>
  <c r="F169" i="1"/>
  <c r="H169" i="1"/>
  <c r="G170" i="1" l="1"/>
  <c r="E171" i="1"/>
  <c r="H170" i="1"/>
  <c r="I170" i="1"/>
  <c r="F170" i="1"/>
  <c r="I171" i="1" l="1"/>
  <c r="F171" i="1"/>
  <c r="E172" i="1"/>
  <c r="G171" i="1"/>
  <c r="H171" i="1"/>
  <c r="I172" i="1" l="1"/>
  <c r="E173" i="1"/>
  <c r="G172" i="1"/>
  <c r="F172" i="1"/>
  <c r="H172" i="1"/>
  <c r="F173" i="1" l="1"/>
  <c r="H173" i="1"/>
  <c r="I173" i="1"/>
  <c r="E174" i="1"/>
  <c r="G173" i="1"/>
  <c r="E175" i="1" l="1"/>
  <c r="F174" i="1"/>
  <c r="G174" i="1"/>
  <c r="I174" i="1"/>
  <c r="H174" i="1"/>
  <c r="E176" i="1" l="1"/>
  <c r="F175" i="1"/>
  <c r="I175" i="1"/>
  <c r="H175" i="1"/>
  <c r="G175" i="1"/>
  <c r="H176" i="1" l="1"/>
  <c r="E177" i="1"/>
  <c r="G176" i="1"/>
  <c r="I176" i="1"/>
  <c r="F176" i="1"/>
  <c r="H177" i="1" l="1"/>
  <c r="E178" i="1"/>
  <c r="G177" i="1"/>
  <c r="I177" i="1"/>
  <c r="F177" i="1"/>
  <c r="I178" i="1" l="1"/>
  <c r="H178" i="1"/>
  <c r="G178" i="1"/>
  <c r="F178" i="1"/>
  <c r="E179" i="1"/>
  <c r="I179" i="1" l="1"/>
  <c r="F179" i="1"/>
  <c r="H179" i="1"/>
  <c r="E180" i="1"/>
  <c r="G179" i="1"/>
  <c r="E181" i="1" l="1"/>
  <c r="H180" i="1"/>
  <c r="G180" i="1"/>
  <c r="F180" i="1"/>
  <c r="I180" i="1"/>
  <c r="H181" i="1" l="1"/>
  <c r="E182" i="1"/>
  <c r="G181" i="1"/>
  <c r="I181" i="1"/>
  <c r="F181" i="1"/>
  <c r="F182" i="1" l="1"/>
  <c r="E183" i="1"/>
  <c r="H182" i="1"/>
  <c r="G182" i="1"/>
  <c r="I182" i="1"/>
  <c r="H183" i="1" l="1"/>
  <c r="F183" i="1"/>
  <c r="I183" i="1"/>
  <c r="E184" i="1"/>
  <c r="G183" i="1"/>
  <c r="I184" i="1" l="1"/>
  <c r="F184" i="1"/>
  <c r="E185" i="1"/>
  <c r="H184" i="1"/>
  <c r="G184" i="1"/>
  <c r="F185" i="1" l="1"/>
  <c r="E186" i="1"/>
  <c r="G185" i="1"/>
  <c r="H185" i="1"/>
  <c r="I185" i="1"/>
  <c r="I186" i="1" l="1"/>
  <c r="G186" i="1"/>
  <c r="F186" i="1"/>
  <c r="H186" i="1"/>
  <c r="E187" i="1"/>
  <c r="H187" i="1" l="1"/>
  <c r="E188" i="1"/>
  <c r="I187" i="1"/>
  <c r="G187" i="1"/>
  <c r="F187" i="1"/>
  <c r="F188" i="1" l="1"/>
  <c r="I188" i="1"/>
  <c r="E189" i="1"/>
  <c r="H188" i="1"/>
  <c r="G188" i="1"/>
  <c r="F189" i="1" l="1"/>
  <c r="G189" i="1"/>
  <c r="E190" i="1"/>
  <c r="H189" i="1"/>
  <c r="I189" i="1"/>
  <c r="H190" i="1" l="1"/>
  <c r="G190" i="1"/>
  <c r="F190" i="1"/>
  <c r="I190" i="1"/>
  <c r="E191" i="1"/>
  <c r="E192" i="1" l="1"/>
  <c r="I191" i="1"/>
  <c r="H191" i="1"/>
  <c r="F191" i="1"/>
  <c r="G191" i="1"/>
  <c r="F192" i="1" l="1"/>
  <c r="I192" i="1"/>
  <c r="E193" i="1"/>
  <c r="H192" i="1"/>
  <c r="G192" i="1"/>
  <c r="I193" i="1" l="1"/>
  <c r="G193" i="1"/>
  <c r="H193" i="1"/>
  <c r="F193" i="1"/>
  <c r="E194" i="1"/>
  <c r="F194" i="1" l="1"/>
  <c r="I194" i="1"/>
  <c r="H194" i="1"/>
  <c r="G194" i="1"/>
  <c r="E195" i="1"/>
  <c r="G195" i="1" l="1"/>
  <c r="H195" i="1"/>
  <c r="I195" i="1"/>
  <c r="F195" i="1"/>
  <c r="E196" i="1"/>
  <c r="F196" i="1" l="1"/>
  <c r="H196" i="1"/>
  <c r="G196" i="1"/>
  <c r="E197" i="1"/>
  <c r="I196" i="1"/>
  <c r="I197" i="1" l="1"/>
  <c r="F197" i="1"/>
  <c r="H197" i="1"/>
  <c r="E198" i="1"/>
  <c r="G197" i="1"/>
  <c r="G198" i="1" l="1"/>
  <c r="F198" i="1"/>
  <c r="H198" i="1"/>
  <c r="I198" i="1"/>
  <c r="E199" i="1"/>
  <c r="G199" i="1" l="1"/>
  <c r="F199" i="1"/>
  <c r="I199" i="1"/>
  <c r="E200" i="1"/>
  <c r="H199" i="1"/>
  <c r="E201" i="1" l="1"/>
  <c r="I200" i="1"/>
  <c r="H200" i="1"/>
  <c r="G200" i="1"/>
  <c r="F200" i="1"/>
  <c r="H201" i="1" l="1"/>
  <c r="G201" i="1"/>
  <c r="E202" i="1"/>
  <c r="I201" i="1"/>
  <c r="F201" i="1"/>
  <c r="E203" i="1" l="1"/>
  <c r="G202" i="1"/>
  <c r="F202" i="1"/>
  <c r="I202" i="1"/>
  <c r="H202" i="1"/>
  <c r="H203" i="1" l="1"/>
  <c r="G203" i="1"/>
  <c r="I203" i="1"/>
  <c r="F203" i="1"/>
  <c r="E204" i="1"/>
  <c r="I204" i="1" l="1"/>
  <c r="G204" i="1"/>
  <c r="H204" i="1"/>
  <c r="E205" i="1"/>
  <c r="F204" i="1"/>
  <c r="F205" i="1" l="1"/>
  <c r="G205" i="1"/>
  <c r="H205" i="1"/>
  <c r="E206" i="1"/>
  <c r="I205" i="1"/>
  <c r="I206" i="1" l="1"/>
  <c r="G206" i="1"/>
  <c r="H206" i="1"/>
  <c r="E207" i="1"/>
  <c r="F206" i="1"/>
  <c r="F207" i="1" l="1"/>
  <c r="H207" i="1"/>
  <c r="G207" i="1"/>
  <c r="E208" i="1"/>
  <c r="I207" i="1"/>
  <c r="G208" i="1" l="1"/>
  <c r="H208" i="1"/>
  <c r="E209" i="1"/>
  <c r="F208" i="1"/>
  <c r="I208" i="1"/>
  <c r="H209" i="1" l="1"/>
  <c r="F209" i="1"/>
  <c r="E210" i="1"/>
  <c r="G209" i="1"/>
  <c r="I209" i="1"/>
  <c r="F210" i="1" l="1"/>
  <c r="H210" i="1"/>
  <c r="I210" i="1"/>
  <c r="E211" i="1"/>
  <c r="G210" i="1"/>
  <c r="E212" i="1" l="1"/>
  <c r="H211" i="1"/>
  <c r="G211" i="1"/>
  <c r="I211" i="1"/>
  <c r="F211" i="1"/>
  <c r="G212" i="1" l="1"/>
  <c r="F212" i="1"/>
  <c r="I212" i="1"/>
  <c r="H212" i="1"/>
  <c r="E213" i="1"/>
  <c r="H213" i="1" l="1"/>
  <c r="E214" i="1"/>
  <c r="G213" i="1"/>
  <c r="F213" i="1"/>
  <c r="I213" i="1"/>
  <c r="F214" i="1" l="1"/>
  <c r="G214" i="1"/>
  <c r="E215" i="1"/>
  <c r="I214" i="1"/>
  <c r="H214" i="1"/>
  <c r="E216" i="1" l="1"/>
  <c r="F215" i="1"/>
  <c r="I215" i="1"/>
  <c r="H215" i="1"/>
  <c r="G215" i="1"/>
  <c r="F216" i="1" l="1"/>
  <c r="E217" i="1"/>
  <c r="I216" i="1"/>
  <c r="G216" i="1"/>
  <c r="H216" i="1"/>
  <c r="F217" i="1" l="1"/>
  <c r="I217" i="1"/>
  <c r="H217" i="1"/>
  <c r="G217" i="1"/>
  <c r="E218" i="1"/>
  <c r="G218" i="1" l="1"/>
  <c r="F218" i="1"/>
  <c r="H218" i="1"/>
  <c r="I218" i="1"/>
  <c r="E219" i="1"/>
  <c r="H219" i="1" l="1"/>
  <c r="E220" i="1"/>
  <c r="I219" i="1"/>
  <c r="F219" i="1"/>
  <c r="G219" i="1"/>
  <c r="F220" i="1" l="1"/>
  <c r="E221" i="1"/>
  <c r="I220" i="1"/>
  <c r="G220" i="1"/>
  <c r="H220" i="1"/>
  <c r="I221" i="1" l="1"/>
  <c r="H221" i="1"/>
  <c r="E222" i="1"/>
  <c r="F221" i="1"/>
  <c r="G221" i="1"/>
  <c r="H222" i="1" l="1"/>
  <c r="I222" i="1"/>
  <c r="F222" i="1"/>
  <c r="E223" i="1"/>
  <c r="G222" i="1"/>
  <c r="I223" i="1" l="1"/>
  <c r="H223" i="1"/>
  <c r="G223" i="1"/>
  <c r="F223" i="1"/>
  <c r="E224" i="1"/>
  <c r="E225" i="1" l="1"/>
  <c r="F224" i="1"/>
  <c r="I224" i="1"/>
  <c r="H224" i="1"/>
  <c r="G224" i="1"/>
  <c r="I225" i="1" l="1"/>
  <c r="G225" i="1"/>
  <c r="H225" i="1"/>
  <c r="E226" i="1"/>
  <c r="F225" i="1"/>
  <c r="G226" i="1" l="1"/>
  <c r="I226" i="1"/>
  <c r="F226" i="1"/>
  <c r="E227" i="1"/>
  <c r="H226" i="1"/>
  <c r="F227" i="1" l="1"/>
  <c r="I227" i="1"/>
  <c r="H227" i="1"/>
  <c r="E228" i="1"/>
  <c r="G227" i="1"/>
  <c r="I228" i="1" l="1"/>
  <c r="G228" i="1"/>
  <c r="F228" i="1"/>
  <c r="H228" i="1"/>
  <c r="E229" i="1"/>
  <c r="H229" i="1" l="1"/>
  <c r="I229" i="1"/>
  <c r="E230" i="1"/>
  <c r="G229" i="1"/>
  <c r="F229" i="1"/>
  <c r="F230" i="1" l="1"/>
  <c r="E231" i="1"/>
  <c r="G230" i="1"/>
  <c r="I230" i="1"/>
  <c r="H230" i="1"/>
  <c r="F231" i="1" l="1"/>
  <c r="I231" i="1"/>
  <c r="H231" i="1"/>
  <c r="E232" i="1"/>
  <c r="G231" i="1"/>
  <c r="H232" i="1" l="1"/>
  <c r="I232" i="1"/>
  <c r="E233" i="1"/>
  <c r="F232" i="1"/>
  <c r="G232" i="1"/>
  <c r="E234" i="1" l="1"/>
  <c r="I233" i="1"/>
  <c r="H233" i="1"/>
  <c r="F233" i="1"/>
  <c r="G233" i="1"/>
  <c r="I234" i="1" l="1"/>
  <c r="G234" i="1"/>
  <c r="H234" i="1"/>
  <c r="E235" i="1"/>
  <c r="F234" i="1"/>
  <c r="E236" i="1" l="1"/>
  <c r="I235" i="1"/>
  <c r="H235" i="1"/>
  <c r="G235" i="1"/>
  <c r="F235" i="1"/>
  <c r="F236" i="1" l="1"/>
  <c r="E237" i="1"/>
  <c r="I236" i="1"/>
  <c r="H236" i="1"/>
  <c r="G236" i="1"/>
  <c r="H237" i="1" l="1"/>
  <c r="G237" i="1"/>
  <c r="F237" i="1"/>
  <c r="I237" i="1"/>
  <c r="E238" i="1"/>
  <c r="H238" i="1" l="1"/>
  <c r="I238" i="1"/>
  <c r="F238" i="1"/>
  <c r="G238" i="1"/>
  <c r="E239" i="1"/>
  <c r="E240" i="1" l="1"/>
  <c r="G239" i="1"/>
  <c r="I239" i="1"/>
  <c r="F239" i="1"/>
  <c r="H239" i="1"/>
  <c r="G240" i="1" l="1"/>
  <c r="I240" i="1"/>
  <c r="E241" i="1"/>
  <c r="H240" i="1"/>
  <c r="F240" i="1"/>
  <c r="I241" i="1" l="1"/>
  <c r="F241" i="1"/>
  <c r="H241" i="1"/>
  <c r="E242" i="1"/>
  <c r="G241" i="1"/>
  <c r="H242" i="1" l="1"/>
  <c r="G242" i="1"/>
  <c r="E243" i="1"/>
  <c r="F242" i="1"/>
  <c r="I242" i="1"/>
  <c r="F243" i="1" l="1"/>
  <c r="E244" i="1"/>
  <c r="H243" i="1"/>
  <c r="I243" i="1"/>
  <c r="G243" i="1"/>
  <c r="I244" i="1" l="1"/>
  <c r="F244" i="1"/>
  <c r="G244" i="1"/>
  <c r="H244" i="1"/>
  <c r="E245" i="1"/>
  <c r="H245" i="1" l="1"/>
  <c r="G245" i="1"/>
  <c r="I245" i="1"/>
  <c r="E246" i="1"/>
  <c r="F245" i="1"/>
  <c r="H246" i="1" l="1"/>
  <c r="I246" i="1"/>
  <c r="F246" i="1"/>
  <c r="E247" i="1"/>
  <c r="G246" i="1"/>
  <c r="G247" i="1" l="1"/>
  <c r="F247" i="1"/>
  <c r="I247" i="1"/>
  <c r="H247" i="1"/>
  <c r="E248" i="1"/>
  <c r="G248" i="1" l="1"/>
  <c r="I248" i="1"/>
  <c r="F248" i="1"/>
  <c r="H248" i="1"/>
  <c r="E249" i="1"/>
  <c r="F249" i="1" l="1"/>
  <c r="I249" i="1"/>
  <c r="H249" i="1"/>
  <c r="G249" i="1"/>
  <c r="E250" i="1"/>
  <c r="G250" i="1" l="1"/>
  <c r="F250" i="1"/>
  <c r="I250" i="1"/>
  <c r="H250" i="1"/>
  <c r="E251" i="1"/>
  <c r="H251" i="1" l="1"/>
  <c r="F251" i="1"/>
  <c r="G251" i="1"/>
  <c r="I251" i="1"/>
  <c r="E252" i="1"/>
  <c r="H252" i="1" l="1"/>
  <c r="I252" i="1"/>
  <c r="F252" i="1"/>
  <c r="G252" i="1"/>
  <c r="E253" i="1"/>
  <c r="E254" i="1" l="1"/>
  <c r="H253" i="1"/>
  <c r="F253" i="1"/>
  <c r="G253" i="1"/>
  <c r="I253" i="1"/>
  <c r="H254" i="1" l="1"/>
  <c r="G254" i="1"/>
  <c r="E255" i="1"/>
  <c r="I254" i="1"/>
  <c r="F254" i="1"/>
  <c r="I255" i="1" l="1"/>
  <c r="E256" i="1"/>
  <c r="G255" i="1"/>
  <c r="F255" i="1"/>
  <c r="H255" i="1"/>
  <c r="I256" i="1" l="1"/>
  <c r="G256" i="1"/>
  <c r="F256" i="1"/>
  <c r="H256" i="1"/>
  <c r="E257" i="1"/>
  <c r="I257" i="1" l="1"/>
  <c r="G257" i="1"/>
  <c r="E258" i="1"/>
  <c r="H257" i="1"/>
  <c r="F257" i="1"/>
  <c r="F258" i="1" l="1"/>
  <c r="H258" i="1"/>
  <c r="I258" i="1"/>
  <c r="E259" i="1"/>
  <c r="G258" i="1"/>
  <c r="H259" i="1" l="1"/>
  <c r="F259" i="1"/>
  <c r="E260" i="1"/>
  <c r="I259" i="1"/>
  <c r="G259" i="1"/>
  <c r="E261" i="1" l="1"/>
  <c r="F260" i="1"/>
  <c r="I260" i="1"/>
  <c r="H260" i="1"/>
  <c r="G260" i="1"/>
  <c r="E262" i="1" l="1"/>
  <c r="I261" i="1"/>
  <c r="G261" i="1"/>
  <c r="H261" i="1"/>
  <c r="F261" i="1"/>
  <c r="I262" i="1" l="1"/>
  <c r="H262" i="1"/>
  <c r="E263" i="1"/>
  <c r="G262" i="1"/>
  <c r="F262" i="1"/>
  <c r="H263" i="1" l="1"/>
  <c r="E264" i="1"/>
  <c r="F263" i="1"/>
  <c r="G263" i="1"/>
  <c r="I263" i="1"/>
  <c r="G264" i="1" l="1"/>
  <c r="H264" i="1"/>
  <c r="F264" i="1"/>
  <c r="I264" i="1"/>
  <c r="E265" i="1"/>
  <c r="F265" i="1" l="1"/>
  <c r="I265" i="1"/>
  <c r="H265" i="1"/>
  <c r="E266" i="1"/>
  <c r="G265" i="1"/>
  <c r="H266" i="1" l="1"/>
  <c r="G266" i="1"/>
  <c r="I266" i="1"/>
  <c r="E267" i="1"/>
  <c r="F266" i="1"/>
  <c r="E268" i="1" l="1"/>
  <c r="H267" i="1"/>
  <c r="F267" i="1"/>
  <c r="I267" i="1"/>
  <c r="G267" i="1"/>
  <c r="E269" i="1" l="1"/>
  <c r="F268" i="1"/>
  <c r="I268" i="1"/>
  <c r="G268" i="1"/>
  <c r="H268" i="1"/>
  <c r="H269" i="1" l="1"/>
  <c r="G269" i="1"/>
  <c r="I269" i="1"/>
  <c r="F269" i="1"/>
  <c r="E270" i="1"/>
  <c r="H270" i="1" l="1"/>
  <c r="F270" i="1"/>
  <c r="G270" i="1"/>
  <c r="I270" i="1"/>
  <c r="E271" i="1"/>
  <c r="G271" i="1" l="1"/>
  <c r="E272" i="1"/>
  <c r="H271" i="1"/>
  <c r="I271" i="1"/>
  <c r="F271" i="1"/>
  <c r="G272" i="1" l="1"/>
  <c r="F272" i="1"/>
  <c r="I272" i="1"/>
  <c r="E273" i="1"/>
  <c r="H272" i="1"/>
  <c r="F273" i="1" l="1"/>
  <c r="H273" i="1"/>
  <c r="I273" i="1"/>
  <c r="E274" i="1"/>
  <c r="G273" i="1"/>
  <c r="H274" i="1" l="1"/>
  <c r="G274" i="1"/>
  <c r="F274" i="1"/>
  <c r="I274" i="1"/>
  <c r="E275" i="1"/>
  <c r="I275" i="1" l="1"/>
  <c r="F275" i="1"/>
  <c r="H275" i="1"/>
  <c r="E276" i="1"/>
  <c r="G275" i="1"/>
  <c r="H276" i="1" l="1"/>
  <c r="E277" i="1"/>
  <c r="F276" i="1"/>
  <c r="I276" i="1"/>
  <c r="G276" i="1"/>
  <c r="H277" i="1" l="1"/>
  <c r="F277" i="1"/>
  <c r="I277" i="1"/>
  <c r="G277" i="1"/>
  <c r="E278" i="1"/>
  <c r="F278" i="1" l="1"/>
  <c r="E279" i="1"/>
  <c r="G278" i="1"/>
  <c r="I278" i="1"/>
  <c r="H278" i="1"/>
  <c r="G279" i="1" l="1"/>
  <c r="H279" i="1"/>
  <c r="F279" i="1"/>
  <c r="I279" i="1"/>
  <c r="E280" i="1"/>
  <c r="E281" i="1" l="1"/>
  <c r="F280" i="1"/>
  <c r="G280" i="1"/>
  <c r="I280" i="1"/>
  <c r="H280" i="1"/>
  <c r="E282" i="1" l="1"/>
  <c r="G281" i="1"/>
  <c r="H281" i="1"/>
  <c r="F281" i="1"/>
  <c r="I281" i="1"/>
  <c r="G282" i="1" l="1"/>
  <c r="I282" i="1"/>
  <c r="H282" i="1"/>
  <c r="F282" i="1"/>
  <c r="E283" i="1"/>
  <c r="F283" i="1" l="1"/>
  <c r="I283" i="1"/>
  <c r="E284" i="1"/>
  <c r="H283" i="1"/>
  <c r="G283" i="1"/>
  <c r="I284" i="1" l="1"/>
  <c r="G284" i="1"/>
  <c r="H284" i="1"/>
  <c r="E285" i="1"/>
  <c r="F284" i="1"/>
  <c r="H285" i="1" l="1"/>
  <c r="I285" i="1"/>
  <c r="E286" i="1"/>
  <c r="F285" i="1"/>
  <c r="G285" i="1"/>
  <c r="G286" i="1" l="1"/>
  <c r="E287" i="1"/>
  <c r="H286" i="1"/>
  <c r="F286" i="1"/>
  <c r="I286" i="1"/>
  <c r="E288" i="1" l="1"/>
  <c r="H287" i="1"/>
  <c r="I287" i="1"/>
  <c r="G287" i="1"/>
  <c r="F287" i="1"/>
  <c r="E289" i="1" l="1"/>
  <c r="H288" i="1"/>
  <c r="F288" i="1"/>
  <c r="G288" i="1"/>
  <c r="I288" i="1"/>
  <c r="G289" i="1" l="1"/>
  <c r="I289" i="1"/>
  <c r="E290" i="1"/>
  <c r="F289" i="1"/>
  <c r="H289" i="1"/>
  <c r="F290" i="1" l="1"/>
  <c r="E291" i="1"/>
  <c r="G290" i="1"/>
  <c r="H290" i="1"/>
  <c r="I290" i="1"/>
  <c r="G291" i="1" l="1"/>
  <c r="E292" i="1"/>
  <c r="I291" i="1"/>
  <c r="F291" i="1"/>
  <c r="H291" i="1"/>
  <c r="H292" i="1" l="1"/>
  <c r="F292" i="1"/>
  <c r="G292" i="1"/>
  <c r="E293" i="1"/>
  <c r="I292" i="1"/>
  <c r="H293" i="1" l="1"/>
  <c r="E294" i="1"/>
  <c r="F293" i="1"/>
  <c r="I293" i="1"/>
  <c r="G293" i="1"/>
  <c r="G294" i="1" l="1"/>
  <c r="H294" i="1"/>
  <c r="I294" i="1"/>
  <c r="E295" i="1"/>
  <c r="F294" i="1"/>
  <c r="G295" i="1" l="1"/>
  <c r="H295" i="1"/>
  <c r="E296" i="1"/>
  <c r="I295" i="1"/>
  <c r="F295" i="1"/>
  <c r="F296" i="1" l="1"/>
  <c r="I296" i="1"/>
  <c r="E297" i="1"/>
  <c r="G296" i="1"/>
  <c r="H296" i="1"/>
  <c r="H297" i="1" l="1"/>
  <c r="F297" i="1"/>
  <c r="I297" i="1"/>
  <c r="E298" i="1"/>
  <c r="G297" i="1"/>
  <c r="I298" i="1" l="1"/>
  <c r="H298" i="1"/>
  <c r="F298" i="1"/>
  <c r="G298" i="1"/>
  <c r="E299" i="1"/>
  <c r="G299" i="1" l="1"/>
  <c r="F299" i="1"/>
  <c r="I299" i="1"/>
  <c r="H299" i="1"/>
  <c r="E300" i="1"/>
  <c r="E301" i="1" l="1"/>
  <c r="F300" i="1"/>
  <c r="I300" i="1"/>
  <c r="G300" i="1"/>
  <c r="H300" i="1"/>
  <c r="H301" i="1" l="1"/>
  <c r="I301" i="1"/>
  <c r="F301" i="1"/>
  <c r="E302" i="1"/>
  <c r="G301" i="1"/>
  <c r="G302" i="1" l="1"/>
  <c r="I302" i="1"/>
  <c r="H302" i="1"/>
  <c r="F302" i="1"/>
  <c r="E303" i="1"/>
  <c r="I303" i="1" l="1"/>
  <c r="E304" i="1"/>
  <c r="F303" i="1"/>
  <c r="H303" i="1"/>
  <c r="G303" i="1"/>
  <c r="G304" i="1" l="1"/>
  <c r="I304" i="1"/>
  <c r="H304" i="1"/>
  <c r="F304" i="1"/>
  <c r="E305" i="1"/>
  <c r="I305" i="1" l="1"/>
  <c r="G305" i="1"/>
  <c r="F305" i="1"/>
  <c r="E306" i="1"/>
  <c r="H305" i="1"/>
  <c r="I306" i="1" l="1"/>
  <c r="H306" i="1"/>
  <c r="F306" i="1"/>
  <c r="E307" i="1"/>
  <c r="G306" i="1"/>
  <c r="H307" i="1" l="1"/>
  <c r="F307" i="1"/>
  <c r="G307" i="1"/>
  <c r="E308" i="1"/>
  <c r="I307" i="1"/>
  <c r="I308" i="1" l="1"/>
  <c r="F308" i="1"/>
  <c r="G308" i="1"/>
  <c r="E309" i="1"/>
  <c r="H308" i="1"/>
  <c r="E310" i="1" l="1"/>
  <c r="H309" i="1"/>
  <c r="F309" i="1"/>
  <c r="G309" i="1"/>
  <c r="I309" i="1"/>
  <c r="I310" i="1" l="1"/>
  <c r="F310" i="1"/>
  <c r="G310" i="1"/>
  <c r="E311" i="1"/>
  <c r="H310" i="1"/>
  <c r="E312" i="1" l="1"/>
  <c r="G311" i="1"/>
  <c r="I311" i="1"/>
  <c r="F311" i="1"/>
  <c r="H311" i="1"/>
  <c r="H312" i="1" l="1"/>
  <c r="F312" i="1"/>
  <c r="G312" i="1"/>
  <c r="I312" i="1"/>
  <c r="E313" i="1"/>
  <c r="F313" i="1" l="1"/>
  <c r="H313" i="1"/>
  <c r="I313" i="1"/>
  <c r="E314" i="1"/>
  <c r="G313" i="1"/>
  <c r="I314" i="1" l="1"/>
  <c r="E315" i="1"/>
  <c r="H314" i="1"/>
  <c r="G314" i="1"/>
  <c r="F314" i="1"/>
  <c r="I315" i="1" l="1"/>
  <c r="F315" i="1"/>
  <c r="E316" i="1"/>
  <c r="H315" i="1"/>
  <c r="G315" i="1"/>
  <c r="H316" i="1" l="1"/>
  <c r="F316" i="1"/>
  <c r="I316" i="1"/>
  <c r="G316" i="1"/>
  <c r="E317" i="1"/>
  <c r="G317" i="1" l="1"/>
  <c r="H317" i="1"/>
  <c r="E318" i="1"/>
  <c r="F317" i="1"/>
  <c r="I317" i="1"/>
  <c r="F318" i="1" l="1"/>
  <c r="E319" i="1"/>
  <c r="I318" i="1"/>
  <c r="H318" i="1"/>
  <c r="G318" i="1"/>
  <c r="F319" i="1" l="1"/>
  <c r="I319" i="1"/>
  <c r="G319" i="1"/>
  <c r="E320" i="1"/>
  <c r="H319" i="1"/>
  <c r="G320" i="1" l="1"/>
  <c r="I320" i="1"/>
  <c r="H320" i="1"/>
  <c r="E321" i="1"/>
  <c r="F320" i="1"/>
  <c r="H321" i="1" l="1"/>
  <c r="E322" i="1"/>
  <c r="F321" i="1"/>
  <c r="I321" i="1"/>
  <c r="G321" i="1"/>
  <c r="G322" i="1" l="1"/>
  <c r="E323" i="1"/>
  <c r="H322" i="1"/>
  <c r="I322" i="1"/>
  <c r="F322" i="1"/>
  <c r="H323" i="1" l="1"/>
  <c r="F323" i="1"/>
  <c r="I323" i="1"/>
  <c r="E324" i="1"/>
  <c r="G323" i="1"/>
  <c r="F324" i="1" l="1"/>
  <c r="I324" i="1"/>
  <c r="H324" i="1"/>
  <c r="E325" i="1"/>
  <c r="G324" i="1"/>
  <c r="I325" i="1" l="1"/>
  <c r="H325" i="1"/>
  <c r="G325" i="1"/>
  <c r="E326" i="1"/>
  <c r="F325" i="1"/>
  <c r="E327" i="1" l="1"/>
  <c r="H326" i="1"/>
  <c r="I326" i="1"/>
  <c r="F326" i="1"/>
  <c r="G326" i="1"/>
  <c r="E328" i="1" l="1"/>
  <c r="F327" i="1"/>
  <c r="I327" i="1"/>
  <c r="G327" i="1"/>
  <c r="H327" i="1"/>
  <c r="F328" i="1" l="1"/>
  <c r="E329" i="1"/>
  <c r="I328" i="1"/>
  <c r="G328" i="1"/>
  <c r="H328" i="1"/>
  <c r="F329" i="1" l="1"/>
  <c r="H329" i="1"/>
  <c r="E330" i="1"/>
  <c r="I329" i="1"/>
  <c r="G329" i="1"/>
  <c r="H330" i="1" l="1"/>
  <c r="G330" i="1"/>
  <c r="I330" i="1"/>
  <c r="F330" i="1"/>
  <c r="E331" i="1"/>
  <c r="G331" i="1" l="1"/>
  <c r="E332" i="1"/>
  <c r="I331" i="1"/>
  <c r="F331" i="1"/>
  <c r="H331" i="1"/>
  <c r="E333" i="1" l="1"/>
  <c r="H332" i="1"/>
  <c r="G332" i="1"/>
  <c r="F332" i="1"/>
  <c r="I332" i="1"/>
  <c r="G333" i="1" l="1"/>
  <c r="E334" i="1"/>
  <c r="I333" i="1"/>
  <c r="H333" i="1"/>
  <c r="F333" i="1"/>
  <c r="G334" i="1" l="1"/>
  <c r="I334" i="1"/>
  <c r="E335" i="1"/>
  <c r="H334" i="1"/>
  <c r="F334" i="1"/>
  <c r="H335" i="1" l="1"/>
  <c r="G335" i="1"/>
  <c r="E336" i="1"/>
  <c r="I335" i="1"/>
  <c r="F335" i="1"/>
  <c r="I336" i="1" l="1"/>
  <c r="E337" i="1"/>
  <c r="G336" i="1"/>
  <c r="H336" i="1"/>
  <c r="F336" i="1"/>
  <c r="E338" i="1" l="1"/>
  <c r="I337" i="1"/>
  <c r="H337" i="1"/>
  <c r="F337" i="1"/>
  <c r="G337" i="1"/>
  <c r="I338" i="1" l="1"/>
  <c r="F338" i="1"/>
  <c r="E339" i="1"/>
  <c r="G338" i="1"/>
  <c r="H338" i="1"/>
  <c r="I339" i="1" l="1"/>
  <c r="F339" i="1"/>
  <c r="E340" i="1"/>
  <c r="G339" i="1"/>
  <c r="H339" i="1"/>
  <c r="E341" i="1" l="1"/>
  <c r="F340" i="1"/>
  <c r="I340" i="1"/>
  <c r="H340" i="1"/>
  <c r="G340" i="1"/>
  <c r="F341" i="1" l="1"/>
  <c r="E342" i="1"/>
  <c r="I341" i="1"/>
  <c r="H341" i="1"/>
  <c r="G341" i="1"/>
  <c r="I342" i="1" l="1"/>
  <c r="E343" i="1"/>
  <c r="F342" i="1"/>
  <c r="G342" i="1"/>
  <c r="H342" i="1"/>
  <c r="F343" i="1" l="1"/>
  <c r="I343" i="1"/>
  <c r="G343" i="1"/>
  <c r="E344" i="1"/>
  <c r="H343" i="1"/>
  <c r="G344" i="1" l="1"/>
  <c r="F344" i="1"/>
  <c r="E345" i="1"/>
  <c r="H344" i="1"/>
  <c r="I344" i="1"/>
  <c r="F345" i="1" l="1"/>
  <c r="H345" i="1"/>
  <c r="I345" i="1"/>
  <c r="E346" i="1"/>
  <c r="G345" i="1"/>
  <c r="E347" i="1" l="1"/>
  <c r="G346" i="1"/>
  <c r="I346" i="1"/>
  <c r="F346" i="1"/>
  <c r="H346" i="1"/>
  <c r="I347" i="1" l="1"/>
  <c r="H347" i="1"/>
  <c r="E348" i="1"/>
  <c r="G347" i="1"/>
  <c r="F347" i="1"/>
  <c r="F348" i="1" l="1"/>
  <c r="I348" i="1"/>
  <c r="G348" i="1"/>
  <c r="E349" i="1"/>
  <c r="H348" i="1"/>
  <c r="G349" i="1" l="1"/>
  <c r="I349" i="1"/>
  <c r="F349" i="1"/>
  <c r="H349" i="1"/>
  <c r="E350" i="1"/>
  <c r="G350" i="1" l="1"/>
  <c r="E351" i="1"/>
  <c r="I350" i="1"/>
  <c r="F350" i="1"/>
  <c r="H350" i="1"/>
  <c r="F351" i="1" l="1"/>
  <c r="G351" i="1"/>
  <c r="I351" i="1"/>
  <c r="H351" i="1"/>
  <c r="E352" i="1"/>
  <c r="H352" i="1" l="1"/>
  <c r="E353" i="1"/>
  <c r="G352" i="1"/>
  <c r="F352" i="1"/>
  <c r="I352" i="1"/>
  <c r="I353" i="1" l="1"/>
  <c r="F353" i="1"/>
  <c r="E354" i="1"/>
  <c r="H353" i="1"/>
  <c r="G353" i="1"/>
  <c r="E355" i="1" l="1"/>
  <c r="F354" i="1"/>
  <c r="H354" i="1"/>
  <c r="I354" i="1"/>
  <c r="G354" i="1"/>
  <c r="G355" i="1" l="1"/>
  <c r="I355" i="1"/>
  <c r="F355" i="1"/>
  <c r="H355" i="1"/>
  <c r="E356" i="1"/>
  <c r="H356" i="1" l="1"/>
  <c r="F356" i="1"/>
  <c r="I356" i="1"/>
  <c r="G356" i="1"/>
  <c r="E357" i="1"/>
  <c r="H357" i="1" l="1"/>
  <c r="I357" i="1"/>
  <c r="G357" i="1"/>
  <c r="E358" i="1"/>
  <c r="F357" i="1"/>
  <c r="I358" i="1" l="1"/>
  <c r="H358" i="1"/>
  <c r="F358" i="1"/>
  <c r="G358" i="1"/>
  <c r="E359" i="1"/>
  <c r="I359" i="1" l="1"/>
  <c r="E360" i="1"/>
  <c r="H359" i="1"/>
  <c r="G359" i="1"/>
  <c r="F359" i="1"/>
  <c r="F360" i="1" l="1"/>
  <c r="E361" i="1"/>
  <c r="I360" i="1"/>
  <c r="G360" i="1"/>
  <c r="H360" i="1"/>
  <c r="F361" i="1" l="1"/>
  <c r="I361" i="1"/>
  <c r="G361" i="1"/>
  <c r="H361" i="1"/>
  <c r="E362" i="1"/>
  <c r="I362" i="1" l="1"/>
  <c r="F362" i="1"/>
  <c r="G362" i="1"/>
  <c r="E363" i="1"/>
  <c r="H362" i="1"/>
  <c r="G363" i="1" l="1"/>
  <c r="H363" i="1"/>
  <c r="F363" i="1"/>
  <c r="I363" i="1"/>
  <c r="E364" i="1"/>
  <c r="E365" i="1" l="1"/>
  <c r="H364" i="1"/>
  <c r="F364" i="1"/>
  <c r="G364" i="1"/>
  <c r="I364" i="1"/>
  <c r="E366" i="1" l="1"/>
  <c r="I365" i="1"/>
  <c r="G365" i="1"/>
  <c r="F365" i="1"/>
  <c r="H365" i="1"/>
  <c r="E367" i="1" l="1"/>
  <c r="H366" i="1"/>
  <c r="G366" i="1"/>
  <c r="I366" i="1"/>
  <c r="F366" i="1"/>
  <c r="E368" i="1" l="1"/>
  <c r="I367" i="1"/>
  <c r="F367" i="1"/>
  <c r="G367" i="1"/>
  <c r="H367" i="1"/>
  <c r="I368" i="1" l="1"/>
  <c r="H368" i="1"/>
  <c r="E369" i="1"/>
  <c r="F368" i="1"/>
  <c r="G368" i="1"/>
  <c r="I369" i="1" l="1"/>
  <c r="G369" i="1"/>
  <c r="F369" i="1"/>
  <c r="H369" i="1"/>
  <c r="E370" i="1"/>
  <c r="E371" i="1" l="1"/>
  <c r="G370" i="1"/>
  <c r="I370" i="1"/>
  <c r="F370" i="1"/>
  <c r="H370" i="1"/>
  <c r="H371" i="1" l="1"/>
  <c r="E372" i="1"/>
  <c r="F371" i="1"/>
  <c r="I371" i="1"/>
  <c r="G371" i="1"/>
  <c r="G372" i="1" l="1"/>
  <c r="H372" i="1"/>
  <c r="F372" i="1"/>
  <c r="E373" i="1"/>
  <c r="I372" i="1"/>
  <c r="F373" i="1" l="1"/>
  <c r="E374" i="1"/>
  <c r="I373" i="1"/>
  <c r="H373" i="1"/>
  <c r="G373" i="1"/>
  <c r="E375" i="1" l="1"/>
  <c r="H374" i="1"/>
  <c r="G374" i="1"/>
  <c r="F374" i="1"/>
  <c r="I374" i="1"/>
  <c r="E376" i="1" l="1"/>
  <c r="H375" i="1"/>
  <c r="G375" i="1"/>
  <c r="F375" i="1"/>
  <c r="I375" i="1"/>
  <c r="I376" i="1" l="1"/>
  <c r="H376" i="1"/>
  <c r="G376" i="1"/>
  <c r="F376" i="1"/>
  <c r="E377" i="1"/>
  <c r="F377" i="1" l="1"/>
  <c r="H377" i="1"/>
  <c r="I377" i="1"/>
  <c r="E378" i="1"/>
  <c r="G377" i="1"/>
  <c r="I378" i="1" l="1"/>
  <c r="E379" i="1"/>
  <c r="F378" i="1"/>
  <c r="G378" i="1"/>
  <c r="H378" i="1"/>
  <c r="G379" i="1" l="1"/>
  <c r="F379" i="1"/>
  <c r="E380" i="1"/>
  <c r="H379" i="1"/>
  <c r="I379" i="1"/>
  <c r="I380" i="1" l="1"/>
  <c r="H380" i="1"/>
  <c r="F380" i="1"/>
  <c r="G380" i="1"/>
  <c r="E381" i="1"/>
  <c r="I381" i="1" l="1"/>
  <c r="H381" i="1"/>
  <c r="E382" i="1"/>
  <c r="F381" i="1"/>
  <c r="G381" i="1"/>
  <c r="H382" i="1" l="1"/>
  <c r="G382" i="1"/>
  <c r="E383" i="1"/>
  <c r="I382" i="1"/>
  <c r="F382" i="1"/>
  <c r="I383" i="1" l="1"/>
  <c r="F383" i="1"/>
  <c r="E384" i="1"/>
  <c r="H383" i="1"/>
  <c r="G383" i="1"/>
  <c r="F384" i="1" l="1"/>
  <c r="H384" i="1"/>
  <c r="I384" i="1"/>
  <c r="G384" i="1"/>
  <c r="E385" i="1"/>
  <c r="G385" i="1" l="1"/>
  <c r="I385" i="1"/>
  <c r="F385" i="1"/>
  <c r="H385" i="1"/>
  <c r="E386" i="1"/>
  <c r="F386" i="1" l="1"/>
  <c r="G386" i="1"/>
  <c r="E387" i="1"/>
  <c r="I386" i="1"/>
  <c r="H386" i="1"/>
  <c r="I387" i="1" l="1"/>
  <c r="F387" i="1"/>
  <c r="H387" i="1"/>
  <c r="G387" i="1"/>
  <c r="E388" i="1"/>
  <c r="G388" i="1" l="1"/>
  <c r="E389" i="1"/>
  <c r="F388" i="1"/>
  <c r="H388" i="1"/>
  <c r="I388" i="1"/>
  <c r="E390" i="1" l="1"/>
  <c r="H389" i="1"/>
  <c r="G389" i="1"/>
  <c r="I389" i="1"/>
  <c r="F389" i="1"/>
  <c r="E391" i="1" l="1"/>
  <c r="H390" i="1"/>
  <c r="I390" i="1"/>
  <c r="G390" i="1"/>
  <c r="F390" i="1"/>
  <c r="F391" i="1" l="1"/>
  <c r="E392" i="1"/>
  <c r="G391" i="1"/>
  <c r="H391" i="1"/>
  <c r="I391" i="1"/>
  <c r="H392" i="1" l="1"/>
  <c r="E393" i="1"/>
  <c r="I392" i="1"/>
  <c r="F392" i="1"/>
  <c r="G392" i="1"/>
  <c r="G393" i="1" l="1"/>
  <c r="I393" i="1"/>
  <c r="E394" i="1"/>
  <c r="F393" i="1"/>
  <c r="H393" i="1"/>
  <c r="I394" i="1" l="1"/>
  <c r="G394" i="1"/>
  <c r="F394" i="1"/>
  <c r="E395" i="1"/>
  <c r="H394" i="1"/>
  <c r="I395" i="1" l="1"/>
  <c r="F395" i="1"/>
  <c r="E396" i="1"/>
  <c r="H395" i="1"/>
  <c r="G395" i="1"/>
  <c r="E397" i="1" l="1"/>
  <c r="F396" i="1"/>
  <c r="I396" i="1"/>
  <c r="H396" i="1"/>
  <c r="G396" i="1"/>
  <c r="E398" i="1" l="1"/>
  <c r="G397" i="1"/>
  <c r="F397" i="1"/>
  <c r="I397" i="1"/>
  <c r="H397" i="1"/>
  <c r="I398" i="1" l="1"/>
  <c r="H398" i="1"/>
  <c r="E399" i="1"/>
  <c r="F398" i="1"/>
  <c r="G398" i="1"/>
  <c r="F399" i="1" l="1"/>
  <c r="G399" i="1"/>
  <c r="I399" i="1"/>
  <c r="H399" i="1"/>
  <c r="E400" i="1"/>
  <c r="F400" i="1" l="1"/>
  <c r="G400" i="1"/>
  <c r="H400" i="1"/>
  <c r="I400" i="1"/>
</calcChain>
</file>

<file path=xl/comments1.xml><?xml version="1.0" encoding="utf-8"?>
<comments xmlns="http://schemas.openxmlformats.org/spreadsheetml/2006/main">
  <authors>
    <author>Sagar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Compatible Upto:
</t>
        </r>
        <r>
          <rPr>
            <sz val="9"/>
            <color indexed="81"/>
            <rFont val="Tahoma"/>
            <family val="2"/>
          </rPr>
          <t xml:space="preserve">1. Annually - </t>
        </r>
        <r>
          <rPr>
            <b/>
            <sz val="9"/>
            <color indexed="81"/>
            <rFont val="Tahoma"/>
            <family val="2"/>
          </rPr>
          <t xml:space="preserve">360 Years
</t>
        </r>
        <r>
          <rPr>
            <sz val="9"/>
            <color indexed="81"/>
            <rFont val="Tahoma"/>
            <family val="2"/>
          </rPr>
          <t xml:space="preserve">2. Semi-Annually - </t>
        </r>
        <r>
          <rPr>
            <b/>
            <sz val="9"/>
            <color indexed="81"/>
            <rFont val="Tahoma"/>
            <family val="2"/>
          </rPr>
          <t xml:space="preserve">180 Years
</t>
        </r>
        <r>
          <rPr>
            <sz val="9"/>
            <color indexed="81"/>
            <rFont val="Tahoma"/>
            <family val="2"/>
          </rPr>
          <t xml:space="preserve">3. Half-Monthly - </t>
        </r>
        <r>
          <rPr>
            <b/>
            <sz val="9"/>
            <color indexed="81"/>
            <rFont val="Tahoma"/>
            <family val="2"/>
          </rPr>
          <t xml:space="preserve">60 Years
</t>
        </r>
        <r>
          <rPr>
            <sz val="9"/>
            <color indexed="81"/>
            <rFont val="Tahoma"/>
            <family val="2"/>
          </rPr>
          <t xml:space="preserve">4. Monthly - </t>
        </r>
        <r>
          <rPr>
            <b/>
            <sz val="9"/>
            <color indexed="81"/>
            <rFont val="Tahoma"/>
            <family val="2"/>
          </rPr>
          <t xml:space="preserve">30 Years
</t>
        </r>
        <r>
          <rPr>
            <sz val="9"/>
            <color indexed="81"/>
            <rFont val="Tahoma"/>
            <family val="2"/>
          </rPr>
          <t xml:space="preserve">5. Semi-Monthly - </t>
        </r>
        <r>
          <rPr>
            <b/>
            <sz val="9"/>
            <color indexed="81"/>
            <rFont val="Tahoma"/>
            <family val="2"/>
          </rPr>
          <t xml:space="preserve">15 Years
</t>
        </r>
        <r>
          <rPr>
            <sz val="9"/>
            <color indexed="81"/>
            <rFont val="Tahoma"/>
            <family val="2"/>
          </rPr>
          <t xml:space="preserve">6. Bi-Weekly - </t>
        </r>
        <r>
          <rPr>
            <b/>
            <sz val="9"/>
            <color indexed="81"/>
            <rFont val="Tahoma"/>
            <family val="2"/>
          </rPr>
          <t xml:space="preserve">14 Years
</t>
        </r>
        <r>
          <rPr>
            <sz val="9"/>
            <color indexed="81"/>
            <rFont val="Tahoma"/>
            <family val="2"/>
          </rPr>
          <t xml:space="preserve">7. Weekly - </t>
        </r>
        <r>
          <rPr>
            <b/>
            <sz val="9"/>
            <color indexed="81"/>
            <rFont val="Tahoma"/>
            <family val="2"/>
          </rPr>
          <t>7 Years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 xml:space="preserve">Enter </t>
        </r>
        <r>
          <rPr>
            <b/>
            <sz val="9"/>
            <color indexed="81"/>
            <rFont val="Tahoma"/>
            <family val="2"/>
          </rPr>
          <t>Extra Investment</t>
        </r>
        <r>
          <rPr>
            <sz val="9"/>
            <color indexed="81"/>
            <rFont val="Tahoma"/>
            <family val="2"/>
          </rPr>
          <t xml:space="preserve"> value in this column.
</t>
        </r>
      </text>
    </comment>
  </commentList>
</comments>
</file>

<file path=xl/sharedStrings.xml><?xml version="1.0" encoding="utf-8"?>
<sst xmlns="http://schemas.openxmlformats.org/spreadsheetml/2006/main" count="42" uniqueCount="39">
  <si>
    <t>Currency Symbol</t>
  </si>
  <si>
    <t>Loan amount</t>
  </si>
  <si>
    <t>Annual Interest Rate</t>
  </si>
  <si>
    <t>Loan Period (in Years)</t>
  </si>
  <si>
    <t xml:space="preserve"> </t>
  </si>
  <si>
    <t>Year</t>
  </si>
  <si>
    <t>© WikiFinancepedia</t>
  </si>
  <si>
    <t>Loan Summary</t>
  </si>
  <si>
    <t>Ending Balance</t>
  </si>
  <si>
    <t>Dropdown Values Per Year</t>
  </si>
  <si>
    <t>No. of EMI Payments</t>
  </si>
  <si>
    <t>Interest Amount</t>
  </si>
  <si>
    <t>Loan Start Date</t>
  </si>
  <si>
    <t>Loan End Date</t>
  </si>
  <si>
    <t>Dollar ($)</t>
  </si>
  <si>
    <t>A Free Encyclopedia of Finance</t>
  </si>
  <si>
    <t>Compounding Method</t>
  </si>
  <si>
    <t>Start date</t>
  </si>
  <si>
    <t>Initial Investment</t>
  </si>
  <si>
    <t>Interest Rate</t>
  </si>
  <si>
    <t>No. of Years to Grow</t>
  </si>
  <si>
    <t>Regular Investment</t>
  </si>
  <si>
    <t>Serial No.</t>
  </si>
  <si>
    <t>Investment Date</t>
  </si>
  <si>
    <t>Extra Investment</t>
  </si>
  <si>
    <t>Interest Earned On Investment</t>
  </si>
  <si>
    <t>Starting Balance</t>
  </si>
  <si>
    <t>Investment Balance</t>
  </si>
  <si>
    <t>No. of Compounding Period</t>
  </si>
  <si>
    <t>Total Extra Investment Amount</t>
  </si>
  <si>
    <t>No. of Extra Investments</t>
  </si>
  <si>
    <t>Total Regular Investment Amount</t>
  </si>
  <si>
    <t>Return on Investment</t>
  </si>
  <si>
    <t>Investment Details</t>
  </si>
  <si>
    <t>Investment Summary</t>
  </si>
  <si>
    <t>Return on Investment Calculator</t>
  </si>
  <si>
    <t>Total Interest on Investment</t>
  </si>
  <si>
    <t>Future Value of Investment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</si>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</sst>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₹&quot;\ #,##0;[Red]&quot;₹&quot;\ \-#,##0"/>
    <numFmt numFmtId="43" formatCode="_ * #,##0.00_ ;_ * \-#,##0.00_ ;_ * &quot;-&quot;??_ ;_ @_ "/>
    <numFmt numFmtId="164" formatCode="[$ZWD]\ #,##0.00;[Red][$ZWD]\ #,##0.00"/>
    <numFmt numFmtId="165" formatCode="&quot;$ &quot;#,##0.00"/>
    <numFmt numFmtId="166" formatCode="_ \$\ * #,##0_;"/>
    <numFmt numFmtId="167" formatCode="_ * #,##0_ ;_ * \-#,##0_ ;_ * &quot;-&quot;??_ ;_ @_ "/>
    <numFmt numFmtId="168" formatCode="0.000%"/>
  </numFmts>
  <fonts count="27" x14ac:knownFonts="1">
    <font>
      <sz val="11"/>
      <color rgb="FF3F3F3F"/>
      <name val="Arial"/>
    </font>
    <font>
      <sz val="11"/>
      <color rgb="FF3F3F3F"/>
      <name val="Trebuchet MS"/>
      <family val="2"/>
    </font>
    <font>
      <sz val="14"/>
      <color theme="1"/>
      <name val="Trebuchet MS"/>
      <family val="2"/>
    </font>
    <font>
      <sz val="11"/>
      <color rgb="FF3F3F3F"/>
      <name val="Arial"/>
      <family val="2"/>
    </font>
    <font>
      <b/>
      <sz val="15"/>
      <color theme="3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8"/>
      <name val="Arial Cyr"/>
      <charset val="204"/>
    </font>
    <font>
      <sz val="11"/>
      <color theme="0"/>
      <name val="Trebuchet MS"/>
      <family val="2"/>
    </font>
    <font>
      <sz val="14"/>
      <color rgb="FF3F3F3F"/>
      <name val="Trebuchet MS"/>
      <family val="2"/>
    </font>
    <font>
      <b/>
      <sz val="14"/>
      <color theme="0"/>
      <name val="Trebuchet MS"/>
      <family val="2"/>
      <scheme val="major"/>
    </font>
    <font>
      <b/>
      <sz val="30"/>
      <color theme="0"/>
      <name val="Trebuchet MS"/>
      <family val="2"/>
      <scheme val="maj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F3F3F"/>
      <name val="Arial"/>
      <family val="2"/>
    </font>
    <font>
      <sz val="14"/>
      <color theme="1"/>
      <name val="Tahoma"/>
      <family val="2"/>
    </font>
    <font>
      <b/>
      <sz val="14"/>
      <color rgb="FF7F0000"/>
      <name val="Trebuchet MS"/>
      <family val="2"/>
    </font>
    <font>
      <sz val="14"/>
      <color theme="1" tint="0.249977111117893"/>
      <name val="Trebuchet MS"/>
      <family val="2"/>
      <charset val="238"/>
      <scheme val="minor"/>
    </font>
    <font>
      <sz val="14"/>
      <name val="Trebuchet MS"/>
      <family val="2"/>
      <charset val="238"/>
      <scheme val="minor"/>
    </font>
    <font>
      <sz val="14"/>
      <color rgb="FF3F3F3F"/>
      <name val="Trebuchet MS"/>
      <family val="2"/>
      <charset val="238"/>
    </font>
    <font>
      <b/>
      <sz val="14"/>
      <color rgb="FF3F3F3F"/>
      <name val="Arial"/>
      <family val="2"/>
    </font>
    <font>
      <b/>
      <sz val="14"/>
      <color theme="1"/>
      <name val="Trebuchet MS"/>
      <family val="2"/>
    </font>
    <font>
      <b/>
      <sz val="18"/>
      <color theme="0"/>
      <name val="Trebuchet MS"/>
      <family val="2"/>
      <scheme val="major"/>
    </font>
    <font>
      <b/>
      <sz val="24"/>
      <color theme="0"/>
      <name val="Trebuchet MS"/>
      <family val="2"/>
      <scheme val="major"/>
    </font>
    <font>
      <sz val="14"/>
      <color theme="1" tint="0.249977111117893"/>
      <name val="Trebuchet MS"/>
      <family val="2"/>
      <scheme val="minor"/>
    </font>
    <font>
      <sz val="14"/>
      <name val="Trebuchet M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F0000"/>
        <bgColor rgb="FF7F0000"/>
      </patternFill>
    </fill>
    <fill>
      <patternFill patternType="solid">
        <fgColor rgb="FFFED6D6"/>
        <bgColor rgb="FFFED6D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14" fontId="6" fillId="0" borderId="7" applyFont="0" applyFill="0" applyBorder="0" applyAlignment="0">
      <alignment vertical="center"/>
    </xf>
    <xf numFmtId="0" fontId="7" fillId="0" borderId="7"/>
  </cellStyleXfs>
  <cellXfs count="5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10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14" fontId="2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167" fontId="2" fillId="3" borderId="3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167" fontId="9" fillId="0" borderId="0" xfId="1" applyNumberFormat="1" applyFont="1" applyAlignment="1"/>
    <xf numFmtId="167" fontId="0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9" fillId="6" borderId="3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19" fillId="6" borderId="3" xfId="1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" fontId="19" fillId="6" borderId="3" xfId="1" applyNumberFormat="1" applyFont="1" applyFill="1" applyBorder="1" applyAlignment="1">
      <alignment horizontal="center" vertical="center"/>
    </xf>
    <xf numFmtId="10" fontId="19" fillId="6" borderId="3" xfId="2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14" fontId="19" fillId="6" borderId="4" xfId="5" applyFont="1" applyFill="1" applyBorder="1" applyAlignment="1">
      <alignment horizontal="center" vertical="center"/>
    </xf>
    <xf numFmtId="43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horizontal="right" vertical="center"/>
    </xf>
    <xf numFmtId="165" fontId="15" fillId="0" borderId="0" xfId="0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0" fillId="4" borderId="7" xfId="3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4" fontId="15" fillId="0" borderId="0" xfId="0" applyNumberFormat="1" applyFont="1" applyAlignment="1">
      <alignment vertical="center" wrapText="1"/>
    </xf>
    <xf numFmtId="6" fontId="20" fillId="0" borderId="0" xfId="0" applyNumberFormat="1" applyFont="1" applyAlignment="1">
      <alignment vertical="center"/>
    </xf>
    <xf numFmtId="168" fontId="20" fillId="0" borderId="0" xfId="2" applyNumberFormat="1" applyFont="1" applyAlignment="1">
      <alignment vertical="center"/>
    </xf>
    <xf numFmtId="168" fontId="19" fillId="6" borderId="3" xfId="2" applyNumberFormat="1" applyFont="1" applyFill="1" applyBorder="1" applyAlignment="1">
      <alignment horizontal="center" vertical="center"/>
    </xf>
    <xf numFmtId="166" fontId="26" fillId="6" borderId="3" xfId="1" applyNumberFormat="1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right" vertical="center" indent="1"/>
    </xf>
    <xf numFmtId="0" fontId="18" fillId="5" borderId="6" xfId="4" applyFont="1" applyFill="1" applyBorder="1" applyAlignment="1">
      <alignment horizontal="right" vertical="center" indent="1"/>
    </xf>
    <xf numFmtId="0" fontId="25" fillId="5" borderId="5" xfId="4" applyFont="1" applyFill="1" applyBorder="1" applyAlignment="1">
      <alignment horizontal="right" vertical="center" indent="1"/>
    </xf>
    <xf numFmtId="0" fontId="25" fillId="5" borderId="6" xfId="4" applyFont="1" applyFill="1" applyBorder="1" applyAlignment="1">
      <alignment horizontal="right" vertical="center" indent="1"/>
    </xf>
    <xf numFmtId="0" fontId="24" fillId="4" borderId="7" xfId="3" applyFont="1" applyFill="1" applyBorder="1" applyAlignment="1">
      <alignment horizontal="center" vertical="center"/>
    </xf>
    <xf numFmtId="0" fontId="24" fillId="4" borderId="9" xfId="3" applyFont="1" applyFill="1" applyBorder="1" applyAlignment="1">
      <alignment horizontal="center" vertical="center"/>
    </xf>
    <xf numFmtId="0" fontId="11" fillId="4" borderId="7" xfId="3" applyFont="1" applyFill="1" applyBorder="1" applyAlignment="1">
      <alignment horizontal="center" vertical="center"/>
    </xf>
    <xf numFmtId="0" fontId="23" fillId="4" borderId="9" xfId="3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</cellXfs>
  <cellStyles count="7">
    <cellStyle name="Comma" xfId="1" builtinId="3"/>
    <cellStyle name="Date" xfId="5"/>
    <cellStyle name="Explanatory Text" xfId="4" builtinId="53"/>
    <cellStyle name="Heading 1" xfId="3" builtinId="16"/>
    <cellStyle name="Normal" xfId="0" builtinId="0"/>
    <cellStyle name="Normal 2" xfId="6"/>
    <cellStyle name="Percent" xfId="2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66" formatCode="_ \$\ * #,##0_;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ebuchet MS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rebuchet MS"/>
        <scheme val="major"/>
      </font>
      <fill>
        <patternFill patternType="solid">
          <fgColor indexed="64"/>
          <bgColor theme="5" tint="-0.499984740745262"/>
        </patternFill>
      </fill>
      <alignment horizontal="center" vertical="center" textRotation="0" wrapText="1" indent="0" justifyLastLine="0" shrinkToFit="0" readingOrder="0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numFmt numFmtId="167" formatCode="_ * #,##0_ ;_ * \-#,##0_ ;_ * &quot;-&quot;??_ ;_ @_ "/>
    </dxf>
    <dxf>
      <numFmt numFmtId="169" formatCode="_ \¥\ * #,##0_;"/>
    </dxf>
    <dxf>
      <numFmt numFmtId="170" formatCode="_ \€\ * #,##0_;"/>
    </dxf>
    <dxf>
      <numFmt numFmtId="171" formatCode="_ \£\ * #,##0_;"/>
    </dxf>
    <dxf>
      <numFmt numFmtId="172" formatCode="_ &quot;₹&quot;\ * #,##0_;"/>
    </dxf>
    <dxf>
      <fill>
        <patternFill patternType="none"/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oan Calculator-style" pivot="0" count="3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</c:marker>
      </c:pivotFmt>
    </c:pivotFmts>
    <c:plotArea>
      <c:layout>
        <c:manualLayout>
          <c:layoutTarget val="inner"/>
          <c:xMode val="edge"/>
          <c:yMode val="edge"/>
          <c:x val="0.10483203197926617"/>
          <c:y val="9.7884429995848371E-2"/>
          <c:w val="0.79541780603784362"/>
          <c:h val="0.76337034613300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Details!$F$1</c:f>
              <c:strCache>
                <c:ptCount val="1"/>
                <c:pt idx="0">
                  <c:v>Regular Investment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6000"/>
                    <a:lumMod val="100000"/>
                  </a:schemeClr>
                </a:gs>
                <a:gs pos="78000">
                  <a:schemeClr val="accent1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[0]!PV</c:f>
              <c:numCache>
                <c:formatCode>_ * #,##0_ ;_ * \-#,##0_ ;_ * "-"??_ ;_ @_ </c:formatCode>
                <c:ptCount val="20"/>
                <c:pt idx="0">
                  <c:v>60000</c:v>
                </c:pt>
                <c:pt idx="1">
                  <c:v>60000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60000</c:v>
                </c:pt>
                <c:pt idx="16">
                  <c:v>60000</c:v>
                </c:pt>
                <c:pt idx="17">
                  <c:v>60000</c:v>
                </c:pt>
                <c:pt idx="18">
                  <c:v>60000</c:v>
                </c:pt>
                <c:pt idx="19">
                  <c:v>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E-40FA-9BFD-AD11B38071E1}"/>
            </c:ext>
          </c:extLst>
        </c:ser>
        <c:ser>
          <c:idx val="3"/>
          <c:order val="3"/>
          <c:tx>
            <c:strRef>
              <c:f>Details!$H$1</c:f>
              <c:strCache>
                <c:ptCount val="1"/>
                <c:pt idx="0">
                  <c:v>Interest Amount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6000"/>
                    <a:lumMod val="100000"/>
                  </a:schemeClr>
                </a:gs>
                <a:gs pos="78000">
                  <a:schemeClr val="accent4">
                    <a:shade val="94000"/>
                    <a:lumMod val="94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l"/>
            </a:scene3d>
            <a:sp3d prstMaterial="plastic">
              <a:bevelT w="0" h="0"/>
            </a:sp3d>
          </c:spPr>
          <c:invertIfNegative val="0"/>
          <c:cat>
            <c:numRef>
              <c:f>Details!$E$2:$E$400</c:f>
              <c:numCache>
                <c:formatCode>@</c:formatCode>
                <c:ptCount val="39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</c:numCache>
            </c:numRef>
          </c:cat>
          <c:val>
            <c:numRef>
              <c:f>[0]!INT</c:f>
              <c:numCache>
                <c:formatCode>_ * #,##0_ ;_ * \-#,##0_ ;_ * "-"??_ ;_ @_ </c:formatCode>
                <c:ptCount val="20"/>
                <c:pt idx="0">
                  <c:v>4761.7024577245475</c:v>
                </c:pt>
                <c:pt idx="1">
                  <c:v>8756.0625579367825</c:v>
                </c:pt>
                <c:pt idx="2">
                  <c:v>12996.786048928974</c:v>
                </c:pt>
                <c:pt idx="3">
                  <c:v>17499.068085567942</c:v>
                </c:pt>
                <c:pt idx="4">
                  <c:v>22279.041026623647</c:v>
                </c:pt>
                <c:pt idx="5">
                  <c:v>27353.832239455176</c:v>
                </c:pt>
                <c:pt idx="6">
                  <c:v>32741.625469963346</c:v>
                </c:pt>
                <c:pt idx="7">
                  <c:v>38461.725997707617</c:v>
                </c:pt>
                <c:pt idx="8">
                  <c:v>44534.629809648148</c:v>
                </c:pt>
                <c:pt idx="9">
                  <c:v>50982.097040372719</c:v>
                </c:pt>
                <c:pt idx="10">
                  <c:v>57827.229941956473</c:v>
                </c:pt>
                <c:pt idx="11">
                  <c:v>65094.555662831604</c:v>
                </c:pt>
                <c:pt idx="12">
                  <c:v>72810.114132276896</c:v>
                </c:pt>
                <c:pt idx="13">
                  <c:v>81001.551365430176</c:v>
                </c:pt>
                <c:pt idx="14">
                  <c:v>89698.218523149757</c:v>
                </c:pt>
                <c:pt idx="15">
                  <c:v>98931.277081671346</c:v>
                </c:pt>
                <c:pt idx="16">
                  <c:v>108733.81048889935</c:v>
                </c:pt>
                <c:pt idx="17">
                  <c:v>119140.94270741384</c:v>
                </c:pt>
                <c:pt idx="18">
                  <c:v>130189.96406895081</c:v>
                </c:pt>
                <c:pt idx="19">
                  <c:v>141920.46489131151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CBF-A540-AE37C824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cked"/>
        <c:varyColors val="0"/>
        <c:ser>
          <c:idx val="1"/>
          <c:order val="1"/>
          <c:tx>
            <c:strRef>
              <c:f>Details!$G$1</c:f>
              <c:strCache>
                <c:ptCount val="1"/>
                <c:pt idx="0">
                  <c:v>Extra Investment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FF00"/>
              </a:solidFill>
              <a:ln w="9525">
                <a:solidFill>
                  <a:schemeClr val="accent2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numRef>
              <c:f>Details!$E$2:$E$30</c:f>
              <c:numCache>
                <c:formatCode>@</c:formatCode>
                <c:ptCount val="29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</c:numCache>
            </c:numRef>
          </c:cat>
          <c:val>
            <c:numRef>
              <c:f>[0]!XPAY</c:f>
              <c:numCache>
                <c:formatCode>_ * #,##0_ ;_ * \-#,##0_ ;_ * "-"??_ ;_ @_ 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E-40FA-9BFD-AD11B38071E1}"/>
            </c:ext>
          </c:extLst>
        </c:ser>
        <c:ser>
          <c:idx val="2"/>
          <c:order val="2"/>
          <c:tx>
            <c:strRef>
              <c:f>Details!$I$1</c:f>
              <c:strCache>
                <c:ptCount val="1"/>
                <c:pt idx="0">
                  <c:v>Investment Balance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0800" dist="381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96000"/>
                      <a:lumMod val="100000"/>
                    </a:schemeClr>
                  </a:gs>
                  <a:gs pos="78000">
                    <a:schemeClr val="accent3">
                      <a:shade val="94000"/>
                      <a:lumMod val="94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0800" dist="381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l"/>
              </a:scene3d>
              <a:sp3d prstMaterial="plastic">
                <a:bevelT w="0" h="0"/>
              </a:sp3d>
            </c:spPr>
          </c:marker>
          <c:cat>
            <c:strLit>
              <c:ptCount val="11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  <c:pt idx="6">
                <c:v>2025</c:v>
              </c:pt>
              <c:pt idx="7">
                <c:v>2026</c:v>
              </c:pt>
              <c:pt idx="8">
                <c:v>2027</c:v>
              </c:pt>
              <c:pt idx="9">
                <c:v>2028</c:v>
              </c:pt>
              <c:pt idx="10">
                <c:v>2029</c:v>
              </c:pt>
            </c:strLit>
          </c:cat>
          <c:val>
            <c:numRef>
              <c:f>[0]!LB</c:f>
              <c:numCache>
                <c:formatCode>_ * #,##0_ ;_ * \-#,##0_ ;_ * "-"??_ ;_ @_ </c:formatCode>
                <c:ptCount val="20"/>
                <c:pt idx="0">
                  <c:v>114761.70245772455</c:v>
                </c:pt>
                <c:pt idx="1">
                  <c:v>183517.76501566134</c:v>
                </c:pt>
                <c:pt idx="2">
                  <c:v>256514.55106459031</c:v>
                </c:pt>
                <c:pt idx="3">
                  <c:v>334013.61915015831</c:v>
                </c:pt>
                <c:pt idx="4">
                  <c:v>416292.66017678194</c:v>
                </c:pt>
                <c:pt idx="5">
                  <c:v>503646.49241623713</c:v>
                </c:pt>
                <c:pt idx="6">
                  <c:v>596388.11788620043</c:v>
                </c:pt>
                <c:pt idx="7">
                  <c:v>694849.843883908</c:v>
                </c:pt>
                <c:pt idx="8">
                  <c:v>799384.47369355615</c:v>
                </c:pt>
                <c:pt idx="9">
                  <c:v>910366.57073392882</c:v>
                </c:pt>
                <c:pt idx="10">
                  <c:v>1028193.8006758853</c:v>
                </c:pt>
                <c:pt idx="11">
                  <c:v>1153288.3563387168</c:v>
                </c:pt>
                <c:pt idx="12">
                  <c:v>1286098.4704709938</c:v>
                </c:pt>
                <c:pt idx="13">
                  <c:v>1427100.021836424</c:v>
                </c:pt>
                <c:pt idx="14">
                  <c:v>1576798.2403595739</c:v>
                </c:pt>
                <c:pt idx="15">
                  <c:v>1735729.5174412453</c:v>
                </c:pt>
                <c:pt idx="16">
                  <c:v>1904463.3279301445</c:v>
                </c:pt>
                <c:pt idx="17">
                  <c:v>2083604.2706375583</c:v>
                </c:pt>
                <c:pt idx="18">
                  <c:v>2273794.2347065089</c:v>
                </c:pt>
                <c:pt idx="19">
                  <c:v>2475714.6995978206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2E-40FA-9BFD-AD11B380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335664"/>
        <c:axId val="1160258256"/>
      </c:lineChart>
      <c:dateAx>
        <c:axId val="321749560"/>
        <c:scaling>
          <c:orientation val="minMax"/>
        </c:scaling>
        <c:delete val="0"/>
        <c:axPos val="b"/>
        <c:numFmt formatCode="0_ ;[Red]\-0\ 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0"/>
        <c:lblOffset val="100"/>
        <c:baseTimeUnit val="days"/>
      </c:date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algn="ctr" rotWithShape="0">
              <a:schemeClr val="bg1"/>
            </a:outerShdw>
          </a:effectLst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At val="2"/>
        <c:crossBetween val="between"/>
      </c:valAx>
      <c:valAx>
        <c:axId val="1160258256"/>
        <c:scaling>
          <c:orientation val="minMax"/>
          <c:min val="0"/>
        </c:scaling>
        <c:delete val="0"/>
        <c:axPos val="r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335664"/>
        <c:crosses val="max"/>
        <c:crossBetween val="between"/>
      </c:valAx>
      <c:dateAx>
        <c:axId val="1253335664"/>
        <c:scaling>
          <c:orientation val="minMax"/>
        </c:scaling>
        <c:delete val="1"/>
        <c:axPos val="b"/>
        <c:numFmt formatCode="@" sourceLinked="1"/>
        <c:majorTickMark val="none"/>
        <c:minorTickMark val="none"/>
        <c:tickLblPos val="nextTo"/>
        <c:crossAx val="1160258256"/>
        <c:crosses val="autoZero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38411701805248"/>
          <c:y val="1.2137172531717718E-2"/>
          <c:w val="0.64273397511357588"/>
          <c:h val="5.808611610115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129540</xdr:rowOff>
    </xdr:from>
    <xdr:to>
      <xdr:col>8</xdr:col>
      <xdr:colOff>0</xdr:colOff>
      <xdr:row>28</xdr:row>
      <xdr:rowOff>152400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mortization_Table" displayName="Amortization_Table" ref="B31:H400" totalsRowShown="0" headerRowDxfId="8" dataDxfId="7" headerRowCellStyle="Heading 1" dataCellStyle="Comma">
  <tableColumns count="7">
    <tableColumn id="1" name="Serial No." dataDxfId="6">
      <calculatedColumnFormula>IF(B31&lt;$H$6,IF(H31&gt;0,B31+1,""),"")</calculatedColumnFormula>
    </tableColumn>
    <tableColumn id="2" name="Investment Date" dataDxfId="5">
      <calculatedColumnFormula>IF(B31:B395&lt;&gt;"",IF(Details!$B$6=26,IF(B32=1,$D$12,C31+14),IF(Details!$B$6=52,IF(B32=1,$D$12,C31+7),DATE(YEAR($D$12),MONTH($D$12)+(B32-1)*Details!$B$7,IF(Details!$B$6=24,IF(1-MOD(B32,2)=1,DAY($D$12)+14,DAY($D$12)),DAY($D$12))))),"")</calculatedColumnFormula>
    </tableColumn>
    <tableColumn id="3" name="Starting Balance" dataDxfId="4" dataCellStyle="Comma">
      <calculatedColumnFormula>IF(B32="","",IF(B32&lt;=#REF!*Details!$B$6,$H$7,#REF!))</calculatedColumnFormula>
    </tableColumn>
    <tableColumn id="4" name="Regular Investment" dataDxfId="3" dataCellStyle="Comma">
      <calculatedColumnFormula>IF($B32&lt;&gt;"",IF($D$8&lt;&gt;"",$D$8,0),"")</calculatedColumnFormula>
    </tableColumn>
    <tableColumn id="5" name="Extra Investment" dataDxfId="2" dataCellStyle="Comma"/>
    <tableColumn id="6" name="Interest Earned On Investment" dataDxfId="1" dataCellStyle="Comma">
      <calculatedColumnFormula>IF(B32="","",$D$10/Details!$B$6*$D32)</calculatedColumnFormula>
    </tableColumn>
    <tableColumn id="7" name="Ending Balance" dataDxfId="0" dataCellStyle="Comma">
      <calculatedColumnFormula>IF($B32="","",($D32+E32+F32+G32))</calculatedColumnFormula>
    </tableColumn>
  </tableColumns>
  <tableStyleInfo name="Loan Calculator-style" showFirstColumn="0" showLastColumn="0" showRowStripes="1" showColumnStripes="0"/>
</table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14"/>
  <sheetViews>
    <sheetView showGridLines="0" tabSelected="1" zoomScaleNormal="100" workbookViewId="0">
      <selection activeCell="B2" sqref="B2:E3"/>
    </sheetView>
  </sheetViews>
  <sheetFormatPr defaultColWidth="0" defaultRowHeight="17.399999999999999" zeroHeight="1" x14ac:dyDescent="0.25"/>
  <cols>
    <col min="1" max="1" width="1.796875" style="22" customWidth="1"/>
    <col min="2" max="2" width="9.3984375" style="22" customWidth="1"/>
    <col min="3" max="3" width="17.3984375" style="22" customWidth="1"/>
    <col min="4" max="4" width="17.69921875" style="22" bestFit="1" customWidth="1"/>
    <col min="5" max="5" width="18.19921875" style="22" bestFit="1" customWidth="1"/>
    <col min="6" max="6" width="17.796875" style="22" customWidth="1"/>
    <col min="7" max="7" width="20.09765625" style="22" customWidth="1"/>
    <col min="8" max="8" width="19.5" style="22" customWidth="1"/>
    <col min="9" max="9" width="1.09765625" style="22" bestFit="1" customWidth="1"/>
    <col min="10" max="10" width="0.796875" style="22" hidden="1" customWidth="1"/>
    <col min="11" max="11" width="8.69921875" style="22" hidden="1" customWidth="1"/>
    <col min="12" max="13" width="7.5" style="22" hidden="1" customWidth="1"/>
    <col min="14" max="22" width="0" style="22" hidden="1" customWidth="1"/>
    <col min="23" max="16383" width="8.796875" style="22" hidden="1"/>
    <col min="16384" max="16384" width="33.296875" style="22" hidden="1" customWidth="1"/>
  </cols>
  <sheetData>
    <row r="1" spans="1:22" ht="10.199999999999999" customHeight="1" x14ac:dyDescent="0.3">
      <c r="B1" s="23"/>
      <c r="C1" s="24"/>
      <c r="D1" s="24"/>
      <c r="E1" s="24"/>
      <c r="F1" s="24"/>
      <c r="G1" s="24"/>
      <c r="H1" s="24"/>
      <c r="I1" s="5" t="s">
        <v>4</v>
      </c>
      <c r="K1" s="25"/>
    </row>
    <row r="2" spans="1:22" ht="38.4" customHeight="1" x14ac:dyDescent="0.25">
      <c r="B2" s="54" t="s">
        <v>35</v>
      </c>
      <c r="C2" s="54"/>
      <c r="D2" s="54"/>
      <c r="E2" s="54"/>
      <c r="F2" s="56" t="s">
        <v>6</v>
      </c>
      <c r="G2" s="56"/>
      <c r="H2" s="56"/>
    </row>
    <row r="3" spans="1:22" ht="23.4" x14ac:dyDescent="0.25">
      <c r="B3" s="55"/>
      <c r="C3" s="55"/>
      <c r="D3" s="55"/>
      <c r="E3" s="55"/>
      <c r="F3" s="57" t="s">
        <v>15</v>
      </c>
      <c r="G3" s="57"/>
      <c r="H3" s="57"/>
      <c r="K3" s="25"/>
    </row>
    <row r="4" spans="1:22" ht="18" x14ac:dyDescent="0.25">
      <c r="B4" s="26"/>
      <c r="C4" s="27"/>
      <c r="D4" s="27"/>
      <c r="E4" s="27"/>
      <c r="F4" s="27"/>
      <c r="G4" s="27"/>
      <c r="H4" s="27"/>
      <c r="I4" s="5"/>
      <c r="J4" s="5"/>
      <c r="K4" s="2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8" x14ac:dyDescent="0.25">
      <c r="B5" s="58" t="s">
        <v>33</v>
      </c>
      <c r="C5" s="58"/>
      <c r="D5" s="58"/>
      <c r="F5" s="58" t="s">
        <v>34</v>
      </c>
      <c r="G5" s="58"/>
      <c r="H5" s="58"/>
      <c r="K5" s="25"/>
    </row>
    <row r="6" spans="1:22" ht="18" x14ac:dyDescent="0.25">
      <c r="A6" s="5"/>
      <c r="B6" s="50" t="s">
        <v>0</v>
      </c>
      <c r="C6" s="51"/>
      <c r="D6" s="28" t="s">
        <v>14</v>
      </c>
      <c r="E6" s="29"/>
      <c r="F6" s="50" t="s">
        <v>28</v>
      </c>
      <c r="G6" s="51"/>
      <c r="H6" s="32">
        <f>D9*Details!$B$6</f>
        <v>240</v>
      </c>
      <c r="I6" s="31"/>
      <c r="J6" s="5"/>
      <c r="K6" s="2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8" x14ac:dyDescent="0.25">
      <c r="A7" s="5"/>
      <c r="B7" s="50" t="s">
        <v>18</v>
      </c>
      <c r="C7" s="51"/>
      <c r="D7" s="30">
        <v>50000</v>
      </c>
      <c r="E7" s="29"/>
      <c r="F7" s="50" t="s">
        <v>30</v>
      </c>
      <c r="G7" s="51"/>
      <c r="H7" s="32" t="str">
        <f>IF($H$8="","",COUNT($F$32:$F$401))</f>
        <v/>
      </c>
      <c r="I7" s="5"/>
      <c r="J7" s="5"/>
      <c r="K7" s="2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8" x14ac:dyDescent="0.25">
      <c r="A8" s="5"/>
      <c r="B8" s="50" t="s">
        <v>21</v>
      </c>
      <c r="C8" s="51"/>
      <c r="D8" s="30">
        <v>5000</v>
      </c>
      <c r="E8" s="29"/>
      <c r="F8" s="50" t="s">
        <v>29</v>
      </c>
      <c r="G8" s="51"/>
      <c r="H8" s="30" t="str">
        <f>IF($H$6="","",IF(SUM($F$32:$F$401)&lt;=0, "",SUM($F$32:$F$401)))</f>
        <v/>
      </c>
      <c r="I8" s="5"/>
      <c r="J8" s="5"/>
      <c r="K8" s="2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8" x14ac:dyDescent="0.25">
      <c r="A9" s="5"/>
      <c r="B9" s="50" t="s">
        <v>20</v>
      </c>
      <c r="C9" s="51"/>
      <c r="D9" s="32">
        <v>20</v>
      </c>
      <c r="E9" s="47"/>
      <c r="F9" s="50" t="s">
        <v>31</v>
      </c>
      <c r="G9" s="51"/>
      <c r="H9" s="30">
        <f>IF($H$6="","",IF(SUM($E$32:$E$401)&lt;=0, "",SUM($E$32:$E$401)))</f>
        <v>1200000</v>
      </c>
      <c r="I9" s="34"/>
      <c r="J9" s="5"/>
      <c r="K9" s="2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" x14ac:dyDescent="0.25">
      <c r="A10" s="5"/>
      <c r="B10" s="50" t="s">
        <v>19</v>
      </c>
      <c r="C10" s="51"/>
      <c r="D10" s="33">
        <v>0.06</v>
      </c>
      <c r="E10" s="46"/>
      <c r="F10" s="52" t="s">
        <v>36</v>
      </c>
      <c r="G10" s="53"/>
      <c r="H10" s="49">
        <f>IF($H$6="","",IF(SUM($G$32:$G$401)&lt;=0, "",SUM($G$32:$G$401)))</f>
        <v>1225714.6995978206</v>
      </c>
      <c r="I10" s="34"/>
      <c r="J10" s="5"/>
      <c r="K10" s="2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" x14ac:dyDescent="0.25">
      <c r="A11" s="5"/>
      <c r="B11" s="50" t="s">
        <v>16</v>
      </c>
      <c r="C11" s="51"/>
      <c r="D11" s="32" t="s">
        <v>38</v>
      </c>
      <c r="F11" s="50" t="s">
        <v>37</v>
      </c>
      <c r="G11" s="51"/>
      <c r="H11" s="30">
        <f>LOOKUP(2,1/($H$32:$H$400&lt;&gt;""),$H$32:$H$400)</f>
        <v>2475714.699597822</v>
      </c>
      <c r="I11" s="5"/>
      <c r="J11" s="5"/>
      <c r="K11" s="2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8" x14ac:dyDescent="0.25">
      <c r="A12" s="5"/>
      <c r="B12" s="50" t="s">
        <v>17</v>
      </c>
      <c r="C12" s="51"/>
      <c r="D12" s="35">
        <v>45658</v>
      </c>
      <c r="E12" s="29"/>
      <c r="F12" s="50" t="s">
        <v>32</v>
      </c>
      <c r="G12" s="51"/>
      <c r="H12" s="48">
        <f>IF($D$7&lt;&gt;"", IF(AND($H$8&lt;&gt;"",$H$9&lt;&gt;""),$H$10/($D$7+$H$8+$H$9), IF($H$8&lt;&gt;"",$H$10/($D$7+$H$8), IF(H$9&lt;&gt;"",$H$10/($D$7+$H$9), $H$10/$D$7))),"")</f>
        <v>0.98057175967825649</v>
      </c>
      <c r="I12" s="5"/>
      <c r="J12" s="5"/>
      <c r="K12" s="2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8" x14ac:dyDescent="0.25">
      <c r="A13" s="5"/>
      <c r="E13" s="29"/>
      <c r="I13" s="5"/>
      <c r="J13" s="5"/>
      <c r="K13" s="2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" x14ac:dyDescent="0.25">
      <c r="B14" s="9"/>
    </row>
    <row r="15" spans="1:22" x14ac:dyDescent="0.3">
      <c r="B15" s="23"/>
      <c r="C15" s="24"/>
      <c r="D15" s="24"/>
    </row>
    <row r="16" spans="1:22" x14ac:dyDescent="0.3">
      <c r="B16" s="23"/>
      <c r="C16" s="24"/>
      <c r="D16" s="24"/>
    </row>
    <row r="17" spans="2:10" x14ac:dyDescent="0.3">
      <c r="B17" s="23"/>
      <c r="C17" s="24"/>
      <c r="D17" s="24"/>
      <c r="J17" s="36"/>
    </row>
    <row r="18" spans="2:10" x14ac:dyDescent="0.3">
      <c r="B18" s="23"/>
      <c r="C18" s="24"/>
      <c r="D18" s="24"/>
    </row>
    <row r="19" spans="2:10" x14ac:dyDescent="0.3">
      <c r="B19" s="23"/>
      <c r="C19" s="24"/>
      <c r="D19" s="24"/>
    </row>
    <row r="20" spans="2:10" x14ac:dyDescent="0.3">
      <c r="B20" s="23"/>
      <c r="C20" s="24"/>
      <c r="D20" s="24"/>
    </row>
    <row r="21" spans="2:10" x14ac:dyDescent="0.3">
      <c r="B21" s="23"/>
      <c r="C21" s="24"/>
      <c r="D21" s="24"/>
    </row>
    <row r="22" spans="2:10" x14ac:dyDescent="0.3">
      <c r="B22" s="23"/>
      <c r="C22" s="24"/>
      <c r="D22" s="24"/>
    </row>
    <row r="23" spans="2:10" x14ac:dyDescent="0.3">
      <c r="B23" s="23"/>
      <c r="C23" s="24"/>
      <c r="D23" s="24"/>
    </row>
    <row r="24" spans="2:10" x14ac:dyDescent="0.3">
      <c r="B24" s="23"/>
      <c r="C24" s="24"/>
      <c r="D24" s="24"/>
    </row>
    <row r="25" spans="2:10" x14ac:dyDescent="0.3">
      <c r="B25" s="23"/>
      <c r="C25" s="24"/>
      <c r="D25" s="24"/>
    </row>
    <row r="26" spans="2:10" x14ac:dyDescent="0.3">
      <c r="B26" s="23"/>
      <c r="C26" s="24"/>
      <c r="D26" s="24"/>
    </row>
    <row r="27" spans="2:10" x14ac:dyDescent="0.3">
      <c r="B27" s="23"/>
      <c r="C27" s="24"/>
      <c r="D27" s="24"/>
    </row>
    <row r="28" spans="2:10" x14ac:dyDescent="0.3">
      <c r="B28" s="23"/>
      <c r="C28" s="24"/>
      <c r="D28" s="24"/>
    </row>
    <row r="29" spans="2:10" x14ac:dyDescent="0.3">
      <c r="B29" s="23"/>
      <c r="C29" s="24"/>
      <c r="D29" s="24"/>
    </row>
    <row r="30" spans="2:10" ht="18" x14ac:dyDescent="0.25">
      <c r="B30" s="9"/>
    </row>
    <row r="31" spans="2:10" s="44" customFormat="1" ht="36" x14ac:dyDescent="0.25">
      <c r="B31" s="43" t="s">
        <v>22</v>
      </c>
      <c r="C31" s="43" t="s">
        <v>23</v>
      </c>
      <c r="D31" s="43" t="s">
        <v>26</v>
      </c>
      <c r="E31" s="43" t="s">
        <v>21</v>
      </c>
      <c r="F31" s="43" t="s">
        <v>24</v>
      </c>
      <c r="G31" s="43" t="s">
        <v>25</v>
      </c>
      <c r="H31" s="43" t="s">
        <v>8</v>
      </c>
      <c r="J31" s="45"/>
    </row>
    <row r="32" spans="2:10" ht="18" x14ac:dyDescent="0.25">
      <c r="B32" s="38">
        <f>IF(H6&gt;0, 1, "")</f>
        <v>1</v>
      </c>
      <c r="C32" s="39">
        <f>IF(B31:B395&lt;&gt;"",IF(Details!$B$6=26,IF(B32=1,$D$12,C31+14),IF(Details!$B$6=52,IF(B32=1,$D$12,C31+7),DATE(YEAR($D$12),MONTH($D$12)+(B32-1)*Details!$B$7,IF(Details!$B$6=24,IF(1-MOD(B32,2)=1,DAY($D$12)+14,DAY($D$12)),DAY($D$12))))),"")</f>
        <v>45658</v>
      </c>
      <c r="D32" s="40">
        <f>IF($D$7&lt;&gt;"",$D$7,"")</f>
        <v>50000</v>
      </c>
      <c r="E32" s="40">
        <f>IF($B32&lt;&gt;"",IF($D$8&lt;&gt;"",$D$8,0),"")</f>
        <v>5000</v>
      </c>
      <c r="F32" s="40"/>
      <c r="G32" s="40">
        <f>IF(B32="","",$D$10/Details!$B$6*$D32)</f>
        <v>250</v>
      </c>
      <c r="H32" s="40">
        <f>IF($B32="","",($D32+E32+F32+G32))</f>
        <v>55250</v>
      </c>
      <c r="J32" s="37"/>
    </row>
    <row r="33" spans="2:10" ht="18" x14ac:dyDescent="0.25">
      <c r="B33" s="38">
        <f t="shared" ref="B33:B96" si="0">IF(B32&lt;$H$6,IF(H32&gt;0,B32+1,""),"")</f>
        <v>2</v>
      </c>
      <c r="C33" s="39">
        <f>IF(B32:B400&lt;&gt;"",IF(Details!$B$6=26,IF(B33=1,$D$12,C32+14),IF(Details!$B$6=52,IF(B33=1,$D$12,C32+7),DATE(YEAR($D$12),MONTH($D$12)+(B33-1)*Details!$B$7,IF(Details!$B$6=24,IF(1-MOD(B33,2)=1,DAY($D$12)+14,DAY($D$12)),DAY($D$12))))),"")</f>
        <v>45689</v>
      </c>
      <c r="D33" s="40">
        <f>IF($B33&lt;&gt;"",H32,"")</f>
        <v>55250</v>
      </c>
      <c r="E33" s="40">
        <f t="shared" ref="E33:E96" si="1">IF($B33&lt;&gt;"",IF($D$8&lt;&gt;"",$D$8,0),"")</f>
        <v>5000</v>
      </c>
      <c r="F33" s="40"/>
      <c r="G33" s="40">
        <f>IF(B33="","",$D$10/Details!$B$6*$D33)</f>
        <v>276.25</v>
      </c>
      <c r="H33" s="40">
        <f t="shared" ref="H33:H96" si="2">IF($B33="","",($D33+E33+F33+G33))</f>
        <v>60526.25</v>
      </c>
    </row>
    <row r="34" spans="2:10" ht="18" x14ac:dyDescent="0.25">
      <c r="B34" s="38">
        <f t="shared" si="0"/>
        <v>3</v>
      </c>
      <c r="C34" s="39">
        <f>IF(B33:B401&lt;&gt;"",IF(Details!$B$6=26,IF(B34=1,$D$12,C33+14),IF(Details!$B$6=52,IF(B34=1,$D$12,C33+7),DATE(YEAR($D$12),MONTH($D$12)+(B34-1)*Details!$B$7,IF(Details!$B$6=24,IF(1-MOD(B34,2)=1,DAY($D$12)+14,DAY($D$12)),DAY($D$12))))),"")</f>
        <v>45717</v>
      </c>
      <c r="D34" s="40">
        <f t="shared" ref="D34:D97" si="3">IF($B34&lt;&gt;"",H33,"")</f>
        <v>60526.25</v>
      </c>
      <c r="E34" s="40">
        <f t="shared" si="1"/>
        <v>5000</v>
      </c>
      <c r="F34" s="40"/>
      <c r="G34" s="40">
        <f>IF(B34="","",$D$10/Details!$B$6*$D34)</f>
        <v>302.63125000000002</v>
      </c>
      <c r="H34" s="40">
        <f t="shared" si="2"/>
        <v>65828.881250000006</v>
      </c>
    </row>
    <row r="35" spans="2:10" ht="18" x14ac:dyDescent="0.25">
      <c r="B35" s="38">
        <f t="shared" si="0"/>
        <v>4</v>
      </c>
      <c r="C35" s="39">
        <f>IF(B34:B402&lt;&gt;"",IF(Details!$B$6=26,IF(B35=1,$D$12,C34+14),IF(Details!$B$6=52,IF(B35=1,$D$12,C34+7),DATE(YEAR($D$12),MONTH($D$12)+(B35-1)*Details!$B$7,IF(Details!$B$6=24,IF(1-MOD(B35,2)=1,DAY($D$12)+14,DAY($D$12)),DAY($D$12))))),"")</f>
        <v>45748</v>
      </c>
      <c r="D35" s="40">
        <f t="shared" si="3"/>
        <v>65828.881250000006</v>
      </c>
      <c r="E35" s="40">
        <f t="shared" si="1"/>
        <v>5000</v>
      </c>
      <c r="F35" s="40"/>
      <c r="G35" s="40">
        <f>IF(B35="","",$D$10/Details!$B$6*$D35)</f>
        <v>329.14440625000003</v>
      </c>
      <c r="H35" s="40">
        <f t="shared" si="2"/>
        <v>71158.02565625</v>
      </c>
      <c r="J35" s="41"/>
    </row>
    <row r="36" spans="2:10" ht="18" x14ac:dyDescent="0.25">
      <c r="B36" s="38">
        <f t="shared" si="0"/>
        <v>5</v>
      </c>
      <c r="C36" s="39">
        <f>IF(B35:B403&lt;&gt;"",IF(Details!$B$6=26,IF(B36=1,$D$12,C35+14),IF(Details!$B$6=52,IF(B36=1,$D$12,C35+7),DATE(YEAR($D$12),MONTH($D$12)+(B36-1)*Details!$B$7,IF(Details!$B$6=24,IF(1-MOD(B36,2)=1,DAY($D$12)+14,DAY($D$12)),DAY($D$12))))),"")</f>
        <v>45778</v>
      </c>
      <c r="D36" s="40">
        <f t="shared" si="3"/>
        <v>71158.02565625</v>
      </c>
      <c r="E36" s="40">
        <f t="shared" si="1"/>
        <v>5000</v>
      </c>
      <c r="F36" s="40"/>
      <c r="G36" s="40">
        <f>IF(B36="","",$D$10/Details!$B$6*$D36)</f>
        <v>355.79012828125002</v>
      </c>
      <c r="H36" s="40">
        <f t="shared" si="2"/>
        <v>76513.815784531253</v>
      </c>
      <c r="J36" s="36"/>
    </row>
    <row r="37" spans="2:10" ht="18" x14ac:dyDescent="0.25">
      <c r="B37" s="38">
        <f t="shared" si="0"/>
        <v>6</v>
      </c>
      <c r="C37" s="39">
        <f>IF(B36:B404&lt;&gt;"",IF(Details!$B$6=26,IF(B37=1,$D$12,C36+14),IF(Details!$B$6=52,IF(B37=1,$D$12,C36+7),DATE(YEAR($D$12),MONTH($D$12)+(B37-1)*Details!$B$7,IF(Details!$B$6=24,IF(1-MOD(B37,2)=1,DAY($D$12)+14,DAY($D$12)),DAY($D$12))))),"")</f>
        <v>45809</v>
      </c>
      <c r="D37" s="40">
        <f t="shared" si="3"/>
        <v>76513.815784531253</v>
      </c>
      <c r="E37" s="40">
        <f t="shared" si="1"/>
        <v>5000</v>
      </c>
      <c r="F37" s="40"/>
      <c r="G37" s="40">
        <f>IF(B37="","",$D$10/Details!$B$6*$D37)</f>
        <v>382.56907892265627</v>
      </c>
      <c r="H37" s="40">
        <f t="shared" si="2"/>
        <v>81896.384863453903</v>
      </c>
      <c r="J37" s="36"/>
    </row>
    <row r="38" spans="2:10" ht="18" x14ac:dyDescent="0.25">
      <c r="B38" s="38">
        <f t="shared" si="0"/>
        <v>7</v>
      </c>
      <c r="C38" s="39">
        <f>IF(B37:B405&lt;&gt;"",IF(Details!$B$6=26,IF(B38=1,$D$12,C37+14),IF(Details!$B$6=52,IF(B38=1,$D$12,C37+7),DATE(YEAR($D$12),MONTH($D$12)+(B38-1)*Details!$B$7,IF(Details!$B$6=24,IF(1-MOD(B38,2)=1,DAY($D$12)+14,DAY($D$12)),DAY($D$12))))),"")</f>
        <v>45839</v>
      </c>
      <c r="D38" s="40">
        <f t="shared" si="3"/>
        <v>81896.384863453903</v>
      </c>
      <c r="E38" s="40">
        <f t="shared" si="1"/>
        <v>5000</v>
      </c>
      <c r="F38" s="40"/>
      <c r="G38" s="40">
        <f>IF(B38="","",$D$10/Details!$B$6*$D38)</f>
        <v>409.48192431726955</v>
      </c>
      <c r="H38" s="40">
        <f t="shared" si="2"/>
        <v>87305.86678777117</v>
      </c>
    </row>
    <row r="39" spans="2:10" ht="18" x14ac:dyDescent="0.25">
      <c r="B39" s="38">
        <f t="shared" si="0"/>
        <v>8</v>
      </c>
      <c r="C39" s="39">
        <f>IF(B38:B406&lt;&gt;"",IF(Details!$B$6=26,IF(B39=1,$D$12,C38+14),IF(Details!$B$6=52,IF(B39=1,$D$12,C38+7),DATE(YEAR($D$12),MONTH($D$12)+(B39-1)*Details!$B$7,IF(Details!$B$6=24,IF(1-MOD(B39,2)=1,DAY($D$12)+14,DAY($D$12)),DAY($D$12))))),"")</f>
        <v>45870</v>
      </c>
      <c r="D39" s="40">
        <f t="shared" si="3"/>
        <v>87305.86678777117</v>
      </c>
      <c r="E39" s="40">
        <f t="shared" si="1"/>
        <v>5000</v>
      </c>
      <c r="F39" s="40"/>
      <c r="G39" s="40">
        <f>IF(B39="","",$D$10/Details!$B$6*$D39)</f>
        <v>436.52933393885587</v>
      </c>
      <c r="H39" s="40">
        <f t="shared" si="2"/>
        <v>92742.39612171003</v>
      </c>
    </row>
    <row r="40" spans="2:10" ht="18" x14ac:dyDescent="0.25">
      <c r="B40" s="38">
        <f t="shared" si="0"/>
        <v>9</v>
      </c>
      <c r="C40" s="39">
        <f>IF(B39:B407&lt;&gt;"",IF(Details!$B$6=26,IF(B40=1,$D$12,C39+14),IF(Details!$B$6=52,IF(B40=1,$D$12,C39+7),DATE(YEAR($D$12),MONTH($D$12)+(B40-1)*Details!$B$7,IF(Details!$B$6=24,IF(1-MOD(B40,2)=1,DAY($D$12)+14,DAY($D$12)),DAY($D$12))))),"")</f>
        <v>45901</v>
      </c>
      <c r="D40" s="40">
        <f t="shared" si="3"/>
        <v>92742.39612171003</v>
      </c>
      <c r="E40" s="40">
        <f t="shared" si="1"/>
        <v>5000</v>
      </c>
      <c r="F40" s="40"/>
      <c r="G40" s="40">
        <f>IF(B40="","",$D$10/Details!$B$6*$D40)</f>
        <v>463.71198060855016</v>
      </c>
      <c r="H40" s="40">
        <f t="shared" si="2"/>
        <v>98206.108102318583</v>
      </c>
    </row>
    <row r="41" spans="2:10" ht="18" x14ac:dyDescent="0.25">
      <c r="B41" s="38">
        <f t="shared" si="0"/>
        <v>10</v>
      </c>
      <c r="C41" s="39">
        <f>IF(B40:B408&lt;&gt;"",IF(Details!$B$6=26,IF(B41=1,$D$12,C40+14),IF(Details!$B$6=52,IF(B41=1,$D$12,C40+7),DATE(YEAR($D$12),MONTH($D$12)+(B41-1)*Details!$B$7,IF(Details!$B$6=24,IF(1-MOD(B41,2)=1,DAY($D$12)+14,DAY($D$12)),DAY($D$12))))),"")</f>
        <v>45931</v>
      </c>
      <c r="D41" s="40">
        <f t="shared" si="3"/>
        <v>98206.108102318583</v>
      </c>
      <c r="E41" s="40">
        <f t="shared" si="1"/>
        <v>5000</v>
      </c>
      <c r="F41" s="40"/>
      <c r="G41" s="40">
        <f>IF(B41="","",$D$10/Details!$B$6*$D41)</f>
        <v>491.0305405115929</v>
      </c>
      <c r="H41" s="40">
        <f t="shared" si="2"/>
        <v>103697.13864283018</v>
      </c>
    </row>
    <row r="42" spans="2:10" ht="18" x14ac:dyDescent="0.25">
      <c r="B42" s="38">
        <f t="shared" si="0"/>
        <v>11</v>
      </c>
      <c r="C42" s="39">
        <f>IF(B41:B409&lt;&gt;"",IF(Details!$B$6=26,IF(B42=1,$D$12,C41+14),IF(Details!$B$6=52,IF(B42=1,$D$12,C41+7),DATE(YEAR($D$12),MONTH($D$12)+(B42-1)*Details!$B$7,IF(Details!$B$6=24,IF(1-MOD(B42,2)=1,DAY($D$12)+14,DAY($D$12)),DAY($D$12))))),"")</f>
        <v>45962</v>
      </c>
      <c r="D42" s="40">
        <f t="shared" si="3"/>
        <v>103697.13864283018</v>
      </c>
      <c r="E42" s="40">
        <f t="shared" si="1"/>
        <v>5000</v>
      </c>
      <c r="F42" s="40"/>
      <c r="G42" s="40">
        <f>IF(B42="","",$D$10/Details!$B$6*$D42)</f>
        <v>518.48569321415084</v>
      </c>
      <c r="H42" s="40">
        <f t="shared" si="2"/>
        <v>109215.62433604433</v>
      </c>
    </row>
    <row r="43" spans="2:10" ht="18" x14ac:dyDescent="0.25">
      <c r="B43" s="38">
        <f t="shared" si="0"/>
        <v>12</v>
      </c>
      <c r="C43" s="39">
        <f>IF(B42:B410&lt;&gt;"",IF(Details!$B$6=26,IF(B43=1,$D$12,C42+14),IF(Details!$B$6=52,IF(B43=1,$D$12,C42+7),DATE(YEAR($D$12),MONTH($D$12)+(B43-1)*Details!$B$7,IF(Details!$B$6=24,IF(1-MOD(B43,2)=1,DAY($D$12)+14,DAY($D$12)),DAY($D$12))))),"")</f>
        <v>45992</v>
      </c>
      <c r="D43" s="40">
        <f t="shared" si="3"/>
        <v>109215.62433604433</v>
      </c>
      <c r="E43" s="40">
        <f t="shared" si="1"/>
        <v>5000</v>
      </c>
      <c r="F43" s="40"/>
      <c r="G43" s="40">
        <f>IF(B43="","",$D$10/Details!$B$6*$D43)</f>
        <v>546.07812168022167</v>
      </c>
      <c r="H43" s="40">
        <f t="shared" si="2"/>
        <v>114761.70245772456</v>
      </c>
    </row>
    <row r="44" spans="2:10" ht="18" x14ac:dyDescent="0.25">
      <c r="B44" s="38">
        <f t="shared" si="0"/>
        <v>13</v>
      </c>
      <c r="C44" s="39">
        <f>IF(B43:B411&lt;&gt;"",IF(Details!$B$6=26,IF(B44=1,$D$12,C43+14),IF(Details!$B$6=52,IF(B44=1,$D$12,C43+7),DATE(YEAR($D$12),MONTH($D$12)+(B44-1)*Details!$B$7,IF(Details!$B$6=24,IF(1-MOD(B44,2)=1,DAY($D$12)+14,DAY($D$12)),DAY($D$12))))),"")</f>
        <v>46023</v>
      </c>
      <c r="D44" s="40">
        <f t="shared" si="3"/>
        <v>114761.70245772456</v>
      </c>
      <c r="E44" s="40">
        <f t="shared" si="1"/>
        <v>5000</v>
      </c>
      <c r="F44" s="40"/>
      <c r="G44" s="40">
        <f>IF(B44="","",$D$10/Details!$B$6*$D44)</f>
        <v>573.80851228862286</v>
      </c>
      <c r="H44" s="40">
        <f t="shared" si="2"/>
        <v>120335.51097001319</v>
      </c>
    </row>
    <row r="45" spans="2:10" ht="18" x14ac:dyDescent="0.25">
      <c r="B45" s="38">
        <f t="shared" si="0"/>
        <v>14</v>
      </c>
      <c r="C45" s="39">
        <f>IF(B44:B412&lt;&gt;"",IF(Details!$B$6=26,IF(B45=1,$D$12,C44+14),IF(Details!$B$6=52,IF(B45=1,$D$12,C44+7),DATE(YEAR($D$12),MONTH($D$12)+(B45-1)*Details!$B$7,IF(Details!$B$6=24,IF(1-MOD(B45,2)=1,DAY($D$12)+14,DAY($D$12)),DAY($D$12))))),"")</f>
        <v>46054</v>
      </c>
      <c r="D45" s="40">
        <f t="shared" si="3"/>
        <v>120335.51097001319</v>
      </c>
      <c r="E45" s="40">
        <f t="shared" si="1"/>
        <v>5000</v>
      </c>
      <c r="F45" s="40"/>
      <c r="G45" s="40">
        <f>IF(B45="","",$D$10/Details!$B$6*$D45)</f>
        <v>601.67755485006592</v>
      </c>
      <c r="H45" s="40">
        <f t="shared" si="2"/>
        <v>125937.18852486325</v>
      </c>
    </row>
    <row r="46" spans="2:10" ht="18" x14ac:dyDescent="0.25">
      <c r="B46" s="38">
        <f t="shared" si="0"/>
        <v>15</v>
      </c>
      <c r="C46" s="39">
        <f>IF(B45:B413&lt;&gt;"",IF(Details!$B$6=26,IF(B46=1,$D$12,C45+14),IF(Details!$B$6=52,IF(B46=1,$D$12,C45+7),DATE(YEAR($D$12),MONTH($D$12)+(B46-1)*Details!$B$7,IF(Details!$B$6=24,IF(1-MOD(B46,2)=1,DAY($D$12)+14,DAY($D$12)),DAY($D$12))))),"")</f>
        <v>46082</v>
      </c>
      <c r="D46" s="40">
        <f t="shared" si="3"/>
        <v>125937.18852486325</v>
      </c>
      <c r="E46" s="40">
        <f t="shared" si="1"/>
        <v>5000</v>
      </c>
      <c r="F46" s="40"/>
      <c r="G46" s="40">
        <f>IF(B46="","",$D$10/Details!$B$6*$D46)</f>
        <v>629.68594262431623</v>
      </c>
      <c r="H46" s="40">
        <f t="shared" si="2"/>
        <v>131566.87446748756</v>
      </c>
    </row>
    <row r="47" spans="2:10" ht="18" x14ac:dyDescent="0.25">
      <c r="B47" s="38">
        <f t="shared" si="0"/>
        <v>16</v>
      </c>
      <c r="C47" s="39">
        <f>IF(B46:B414&lt;&gt;"",IF(Details!$B$6=26,IF(B47=1,$D$12,C46+14),IF(Details!$B$6=52,IF(B47=1,$D$12,C46+7),DATE(YEAR($D$12),MONTH($D$12)+(B47-1)*Details!$B$7,IF(Details!$B$6=24,IF(1-MOD(B47,2)=1,DAY($D$12)+14,DAY($D$12)),DAY($D$12))))),"")</f>
        <v>46113</v>
      </c>
      <c r="D47" s="40">
        <f t="shared" si="3"/>
        <v>131566.87446748756</v>
      </c>
      <c r="E47" s="40">
        <f t="shared" si="1"/>
        <v>5000</v>
      </c>
      <c r="F47" s="40"/>
      <c r="G47" s="40">
        <f>IF(B47="","",$D$10/Details!$B$6*$D47)</f>
        <v>657.8343723374378</v>
      </c>
      <c r="H47" s="40">
        <f t="shared" si="2"/>
        <v>137224.70883982501</v>
      </c>
    </row>
    <row r="48" spans="2:10" ht="18" x14ac:dyDescent="0.25">
      <c r="B48" s="38">
        <f t="shared" si="0"/>
        <v>17</v>
      </c>
      <c r="C48" s="39">
        <f>IF(B47:B415&lt;&gt;"",IF(Details!$B$6=26,IF(B48=1,$D$12,C47+14),IF(Details!$B$6=52,IF(B48=1,$D$12,C47+7),DATE(YEAR($D$12),MONTH($D$12)+(B48-1)*Details!$B$7,IF(Details!$B$6=24,IF(1-MOD(B48,2)=1,DAY($D$12)+14,DAY($D$12)),DAY($D$12))))),"")</f>
        <v>46143</v>
      </c>
      <c r="D48" s="40">
        <f t="shared" si="3"/>
        <v>137224.70883982501</v>
      </c>
      <c r="E48" s="40">
        <f t="shared" si="1"/>
        <v>5000</v>
      </c>
      <c r="F48" s="40"/>
      <c r="G48" s="40">
        <f>IF(B48="","",$D$10/Details!$B$6*$D48)</f>
        <v>686.12354419912504</v>
      </c>
      <c r="H48" s="40">
        <f t="shared" si="2"/>
        <v>142910.83238402414</v>
      </c>
    </row>
    <row r="49" spans="2:8" ht="18" x14ac:dyDescent="0.25">
      <c r="B49" s="38">
        <f t="shared" si="0"/>
        <v>18</v>
      </c>
      <c r="C49" s="39">
        <f>IF(B48:B416&lt;&gt;"",IF(Details!$B$6=26,IF(B49=1,$D$12,C48+14),IF(Details!$B$6=52,IF(B49=1,$D$12,C48+7),DATE(YEAR($D$12),MONTH($D$12)+(B49-1)*Details!$B$7,IF(Details!$B$6=24,IF(1-MOD(B49,2)=1,DAY($D$12)+14,DAY($D$12)),DAY($D$12))))),"")</f>
        <v>46174</v>
      </c>
      <c r="D49" s="40">
        <f t="shared" si="3"/>
        <v>142910.83238402414</v>
      </c>
      <c r="E49" s="40">
        <f t="shared" si="1"/>
        <v>5000</v>
      </c>
      <c r="F49" s="40"/>
      <c r="G49" s="40">
        <f>IF(B49="","",$D$10/Details!$B$6*$D49)</f>
        <v>714.55416192012069</v>
      </c>
      <c r="H49" s="40">
        <f t="shared" si="2"/>
        <v>148625.38654594426</v>
      </c>
    </row>
    <row r="50" spans="2:8" ht="18" x14ac:dyDescent="0.25">
      <c r="B50" s="38">
        <f t="shared" si="0"/>
        <v>19</v>
      </c>
      <c r="C50" s="39">
        <f>IF(B49:B417&lt;&gt;"",IF(Details!$B$6=26,IF(B50=1,$D$12,C49+14),IF(Details!$B$6=52,IF(B50=1,$D$12,C49+7),DATE(YEAR($D$12),MONTH($D$12)+(B50-1)*Details!$B$7,IF(Details!$B$6=24,IF(1-MOD(B50,2)=1,DAY($D$12)+14,DAY($D$12)),DAY($D$12))))),"")</f>
        <v>46204</v>
      </c>
      <c r="D50" s="40">
        <f t="shared" si="3"/>
        <v>148625.38654594426</v>
      </c>
      <c r="E50" s="40">
        <f t="shared" si="1"/>
        <v>5000</v>
      </c>
      <c r="F50" s="40"/>
      <c r="G50" s="40">
        <f>IF(B50="","",$D$10/Details!$B$6*$D50)</f>
        <v>743.12693272972126</v>
      </c>
      <c r="H50" s="40">
        <f t="shared" si="2"/>
        <v>154368.51347867399</v>
      </c>
    </row>
    <row r="51" spans="2:8" ht="18" x14ac:dyDescent="0.25">
      <c r="B51" s="38">
        <f t="shared" si="0"/>
        <v>20</v>
      </c>
      <c r="C51" s="39">
        <f>IF(B50:B418&lt;&gt;"",IF(Details!$B$6=26,IF(B51=1,$D$12,C50+14),IF(Details!$B$6=52,IF(B51=1,$D$12,C50+7),DATE(YEAR($D$12),MONTH($D$12)+(B51-1)*Details!$B$7,IF(Details!$B$6=24,IF(1-MOD(B51,2)=1,DAY($D$12)+14,DAY($D$12)),DAY($D$12))))),"")</f>
        <v>46235</v>
      </c>
      <c r="D51" s="40">
        <f t="shared" si="3"/>
        <v>154368.51347867399</v>
      </c>
      <c r="E51" s="40">
        <f t="shared" si="1"/>
        <v>5000</v>
      </c>
      <c r="F51" s="40"/>
      <c r="G51" s="40">
        <f>IF(B51="","",$D$10/Details!$B$6*$D51)</f>
        <v>771.84256739337002</v>
      </c>
      <c r="H51" s="40">
        <f t="shared" si="2"/>
        <v>160140.35604606738</v>
      </c>
    </row>
    <row r="52" spans="2:8" ht="18" x14ac:dyDescent="0.25">
      <c r="B52" s="38">
        <f t="shared" si="0"/>
        <v>21</v>
      </c>
      <c r="C52" s="39">
        <f>IF(B51:B419&lt;&gt;"",IF(Details!$B$6=26,IF(B52=1,$D$12,C51+14),IF(Details!$B$6=52,IF(B52=1,$D$12,C51+7),DATE(YEAR($D$12),MONTH($D$12)+(B52-1)*Details!$B$7,IF(Details!$B$6=24,IF(1-MOD(B52,2)=1,DAY($D$12)+14,DAY($D$12)),DAY($D$12))))),"")</f>
        <v>46266</v>
      </c>
      <c r="D52" s="40">
        <f t="shared" si="3"/>
        <v>160140.35604606738</v>
      </c>
      <c r="E52" s="40">
        <f t="shared" si="1"/>
        <v>5000</v>
      </c>
      <c r="F52" s="40"/>
      <c r="G52" s="40">
        <f>IF(B52="","",$D$10/Details!$B$6*$D52)</f>
        <v>800.70178023033691</v>
      </c>
      <c r="H52" s="40">
        <f t="shared" si="2"/>
        <v>165941.05782629771</v>
      </c>
    </row>
    <row r="53" spans="2:8" ht="18" x14ac:dyDescent="0.25">
      <c r="B53" s="38">
        <f t="shared" si="0"/>
        <v>22</v>
      </c>
      <c r="C53" s="39">
        <f>IF(B52:B420&lt;&gt;"",IF(Details!$B$6=26,IF(B53=1,$D$12,C52+14),IF(Details!$B$6=52,IF(B53=1,$D$12,C52+7),DATE(YEAR($D$12),MONTH($D$12)+(B53-1)*Details!$B$7,IF(Details!$B$6=24,IF(1-MOD(B53,2)=1,DAY($D$12)+14,DAY($D$12)),DAY($D$12))))),"")</f>
        <v>46296</v>
      </c>
      <c r="D53" s="40">
        <f t="shared" si="3"/>
        <v>165941.05782629771</v>
      </c>
      <c r="E53" s="40">
        <f t="shared" si="1"/>
        <v>5000</v>
      </c>
      <c r="F53" s="40"/>
      <c r="G53" s="40">
        <f>IF(B53="","",$D$10/Details!$B$6*$D53)</f>
        <v>829.7052891314886</v>
      </c>
      <c r="H53" s="40">
        <f t="shared" si="2"/>
        <v>171770.7631154292</v>
      </c>
    </row>
    <row r="54" spans="2:8" ht="18" x14ac:dyDescent="0.25">
      <c r="B54" s="38">
        <f t="shared" si="0"/>
        <v>23</v>
      </c>
      <c r="C54" s="39">
        <f>IF(B53:B421&lt;&gt;"",IF(Details!$B$6=26,IF(B54=1,$D$12,C53+14),IF(Details!$B$6=52,IF(B54=1,$D$12,C53+7),DATE(YEAR($D$12),MONTH($D$12)+(B54-1)*Details!$B$7,IF(Details!$B$6=24,IF(1-MOD(B54,2)=1,DAY($D$12)+14,DAY($D$12)),DAY($D$12))))),"")</f>
        <v>46327</v>
      </c>
      <c r="D54" s="40">
        <f t="shared" si="3"/>
        <v>171770.7631154292</v>
      </c>
      <c r="E54" s="40">
        <f t="shared" si="1"/>
        <v>5000</v>
      </c>
      <c r="F54" s="40"/>
      <c r="G54" s="40">
        <f>IF(B54="","",$D$10/Details!$B$6*$D54)</f>
        <v>858.85381557714607</v>
      </c>
      <c r="H54" s="40">
        <f t="shared" si="2"/>
        <v>177629.61693100634</v>
      </c>
    </row>
    <row r="55" spans="2:8" ht="18" x14ac:dyDescent="0.25">
      <c r="B55" s="38">
        <f t="shared" si="0"/>
        <v>24</v>
      </c>
      <c r="C55" s="39">
        <f>IF(B54:B422&lt;&gt;"",IF(Details!$B$6=26,IF(B55=1,$D$12,C54+14),IF(Details!$B$6=52,IF(B55=1,$D$12,C54+7),DATE(YEAR($D$12),MONTH($D$12)+(B55-1)*Details!$B$7,IF(Details!$B$6=24,IF(1-MOD(B55,2)=1,DAY($D$12)+14,DAY($D$12)),DAY($D$12))))),"")</f>
        <v>46357</v>
      </c>
      <c r="D55" s="40">
        <f t="shared" si="3"/>
        <v>177629.61693100634</v>
      </c>
      <c r="E55" s="40">
        <f t="shared" si="1"/>
        <v>5000</v>
      </c>
      <c r="F55" s="40"/>
      <c r="G55" s="40">
        <f>IF(B55="","",$D$10/Details!$B$6*$D55)</f>
        <v>888.14808465503177</v>
      </c>
      <c r="H55" s="40">
        <f t="shared" si="2"/>
        <v>183517.76501566137</v>
      </c>
    </row>
    <row r="56" spans="2:8" ht="18" x14ac:dyDescent="0.25">
      <c r="B56" s="38">
        <f t="shared" si="0"/>
        <v>25</v>
      </c>
      <c r="C56" s="39">
        <f>IF(B55:B423&lt;&gt;"",IF(Details!$B$6=26,IF(B56=1,$D$12,C55+14),IF(Details!$B$6=52,IF(B56=1,$D$12,C55+7),DATE(YEAR($D$12),MONTH($D$12)+(B56-1)*Details!$B$7,IF(Details!$B$6=24,IF(1-MOD(B56,2)=1,DAY($D$12)+14,DAY($D$12)),DAY($D$12))))),"")</f>
        <v>46388</v>
      </c>
      <c r="D56" s="40">
        <f t="shared" si="3"/>
        <v>183517.76501566137</v>
      </c>
      <c r="E56" s="40">
        <f t="shared" si="1"/>
        <v>5000</v>
      </c>
      <c r="F56" s="40"/>
      <c r="G56" s="40">
        <f>IF(B56="","",$D$10/Details!$B$6*$D56)</f>
        <v>917.58882507830685</v>
      </c>
      <c r="H56" s="40">
        <f t="shared" si="2"/>
        <v>189435.35384073967</v>
      </c>
    </row>
    <row r="57" spans="2:8" ht="18" x14ac:dyDescent="0.25">
      <c r="B57" s="38">
        <f t="shared" si="0"/>
        <v>26</v>
      </c>
      <c r="C57" s="39">
        <f>IF(B56:B424&lt;&gt;"",IF(Details!$B$6=26,IF(B57=1,$D$12,C56+14),IF(Details!$B$6=52,IF(B57=1,$D$12,C56+7),DATE(YEAR($D$12),MONTH($D$12)+(B57-1)*Details!$B$7,IF(Details!$B$6=24,IF(1-MOD(B57,2)=1,DAY($D$12)+14,DAY($D$12)),DAY($D$12))))),"")</f>
        <v>46419</v>
      </c>
      <c r="D57" s="40">
        <f t="shared" si="3"/>
        <v>189435.35384073967</v>
      </c>
      <c r="E57" s="40">
        <f t="shared" si="1"/>
        <v>5000</v>
      </c>
      <c r="F57" s="40"/>
      <c r="G57" s="40">
        <f>IF(B57="","",$D$10/Details!$B$6*$D57)</f>
        <v>947.17676920369831</v>
      </c>
      <c r="H57" s="40">
        <f t="shared" si="2"/>
        <v>195382.53060994338</v>
      </c>
    </row>
    <row r="58" spans="2:8" ht="18" x14ac:dyDescent="0.25">
      <c r="B58" s="38">
        <f t="shared" si="0"/>
        <v>27</v>
      </c>
      <c r="C58" s="39">
        <f>IF(B57:B425&lt;&gt;"",IF(Details!$B$6=26,IF(B58=1,$D$12,C57+14),IF(Details!$B$6=52,IF(B58=1,$D$12,C57+7),DATE(YEAR($D$12),MONTH($D$12)+(B58-1)*Details!$B$7,IF(Details!$B$6=24,IF(1-MOD(B58,2)=1,DAY($D$12)+14,DAY($D$12)),DAY($D$12))))),"")</f>
        <v>46447</v>
      </c>
      <c r="D58" s="40">
        <f t="shared" si="3"/>
        <v>195382.53060994338</v>
      </c>
      <c r="E58" s="40">
        <f t="shared" si="1"/>
        <v>5000</v>
      </c>
      <c r="F58" s="40"/>
      <c r="G58" s="40">
        <f>IF(B58="","",$D$10/Details!$B$6*$D58)</f>
        <v>976.91265304971694</v>
      </c>
      <c r="H58" s="40">
        <f t="shared" si="2"/>
        <v>201359.4432629931</v>
      </c>
    </row>
    <row r="59" spans="2:8" ht="18" x14ac:dyDescent="0.25">
      <c r="B59" s="38">
        <f t="shared" si="0"/>
        <v>28</v>
      </c>
      <c r="C59" s="39">
        <f>IF(B58:B426&lt;&gt;"",IF(Details!$B$6=26,IF(B59=1,$D$12,C58+14),IF(Details!$B$6=52,IF(B59=1,$D$12,C58+7),DATE(YEAR($D$12),MONTH($D$12)+(B59-1)*Details!$B$7,IF(Details!$B$6=24,IF(1-MOD(B59,2)=1,DAY($D$12)+14,DAY($D$12)),DAY($D$12))))),"")</f>
        <v>46478</v>
      </c>
      <c r="D59" s="40">
        <f t="shared" si="3"/>
        <v>201359.4432629931</v>
      </c>
      <c r="E59" s="40">
        <f t="shared" si="1"/>
        <v>5000</v>
      </c>
      <c r="F59" s="40"/>
      <c r="G59" s="40">
        <f>IF(B59="","",$D$10/Details!$B$6*$D59)</f>
        <v>1006.7972163149655</v>
      </c>
      <c r="H59" s="40">
        <f t="shared" si="2"/>
        <v>207366.24047930806</v>
      </c>
    </row>
    <row r="60" spans="2:8" ht="18" x14ac:dyDescent="0.25">
      <c r="B60" s="38">
        <f t="shared" si="0"/>
        <v>29</v>
      </c>
      <c r="C60" s="39">
        <f>IF(B59:B427&lt;&gt;"",IF(Details!$B$6=26,IF(B60=1,$D$12,C59+14),IF(Details!$B$6=52,IF(B60=1,$D$12,C59+7),DATE(YEAR($D$12),MONTH($D$12)+(B60-1)*Details!$B$7,IF(Details!$B$6=24,IF(1-MOD(B60,2)=1,DAY($D$12)+14,DAY($D$12)),DAY($D$12))))),"")</f>
        <v>46508</v>
      </c>
      <c r="D60" s="40">
        <f t="shared" si="3"/>
        <v>207366.24047930806</v>
      </c>
      <c r="E60" s="40">
        <f t="shared" si="1"/>
        <v>5000</v>
      </c>
      <c r="F60" s="40"/>
      <c r="G60" s="40">
        <f>IF(B60="","",$D$10/Details!$B$6*$D60)</f>
        <v>1036.8312023965404</v>
      </c>
      <c r="H60" s="40">
        <f t="shared" si="2"/>
        <v>213403.0716817046</v>
      </c>
    </row>
    <row r="61" spans="2:8" ht="18" x14ac:dyDescent="0.25">
      <c r="B61" s="38">
        <f t="shared" si="0"/>
        <v>30</v>
      </c>
      <c r="C61" s="39">
        <f>IF(B60:B428&lt;&gt;"",IF(Details!$B$6=26,IF(B61=1,$D$12,C60+14),IF(Details!$B$6=52,IF(B61=1,$D$12,C60+7),DATE(YEAR($D$12),MONTH($D$12)+(B61-1)*Details!$B$7,IF(Details!$B$6=24,IF(1-MOD(B61,2)=1,DAY($D$12)+14,DAY($D$12)),DAY($D$12))))),"")</f>
        <v>46539</v>
      </c>
      <c r="D61" s="40">
        <f t="shared" si="3"/>
        <v>213403.0716817046</v>
      </c>
      <c r="E61" s="40">
        <f t="shared" si="1"/>
        <v>5000</v>
      </c>
      <c r="F61" s="40"/>
      <c r="G61" s="40">
        <f>IF(B61="","",$D$10/Details!$B$6*$D61)</f>
        <v>1067.0153584085231</v>
      </c>
      <c r="H61" s="40">
        <f t="shared" si="2"/>
        <v>219470.08704011314</v>
      </c>
    </row>
    <row r="62" spans="2:8" ht="18" x14ac:dyDescent="0.25">
      <c r="B62" s="38">
        <f t="shared" si="0"/>
        <v>31</v>
      </c>
      <c r="C62" s="39">
        <f>IF(B61:B429&lt;&gt;"",IF(Details!$B$6=26,IF(B62=1,$D$12,C61+14),IF(Details!$B$6=52,IF(B62=1,$D$12,C61+7),DATE(YEAR($D$12),MONTH($D$12)+(B62-1)*Details!$B$7,IF(Details!$B$6=24,IF(1-MOD(B62,2)=1,DAY($D$12)+14,DAY($D$12)),DAY($D$12))))),"")</f>
        <v>46569</v>
      </c>
      <c r="D62" s="40">
        <f t="shared" si="3"/>
        <v>219470.08704011314</v>
      </c>
      <c r="E62" s="40">
        <f t="shared" si="1"/>
        <v>5000</v>
      </c>
      <c r="F62" s="40"/>
      <c r="G62" s="40">
        <f>IF(B62="","",$D$10/Details!$B$6*$D62)</f>
        <v>1097.3504352005657</v>
      </c>
      <c r="H62" s="40">
        <f t="shared" si="2"/>
        <v>225567.43747531369</v>
      </c>
    </row>
    <row r="63" spans="2:8" ht="18" x14ac:dyDescent="0.25">
      <c r="B63" s="38">
        <f t="shared" si="0"/>
        <v>32</v>
      </c>
      <c r="C63" s="39">
        <f>IF(B62:B430&lt;&gt;"",IF(Details!$B$6=26,IF(B63=1,$D$12,C62+14),IF(Details!$B$6=52,IF(B63=1,$D$12,C62+7),DATE(YEAR($D$12),MONTH($D$12)+(B63-1)*Details!$B$7,IF(Details!$B$6=24,IF(1-MOD(B63,2)=1,DAY($D$12)+14,DAY($D$12)),DAY($D$12))))),"")</f>
        <v>46600</v>
      </c>
      <c r="D63" s="40">
        <f t="shared" si="3"/>
        <v>225567.43747531369</v>
      </c>
      <c r="E63" s="40">
        <f t="shared" si="1"/>
        <v>5000</v>
      </c>
      <c r="F63" s="40"/>
      <c r="G63" s="40">
        <f>IF(B63="","",$D$10/Details!$B$6*$D63)</f>
        <v>1127.8371873765684</v>
      </c>
      <c r="H63" s="40">
        <f t="shared" si="2"/>
        <v>231695.27466269027</v>
      </c>
    </row>
    <row r="64" spans="2:8" ht="18" x14ac:dyDescent="0.25">
      <c r="B64" s="38">
        <f t="shared" si="0"/>
        <v>33</v>
      </c>
      <c r="C64" s="39">
        <f>IF(B63:B431&lt;&gt;"",IF(Details!$B$6=26,IF(B64=1,$D$12,C63+14),IF(Details!$B$6=52,IF(B64=1,$D$12,C63+7),DATE(YEAR($D$12),MONTH($D$12)+(B64-1)*Details!$B$7,IF(Details!$B$6=24,IF(1-MOD(B64,2)=1,DAY($D$12)+14,DAY($D$12)),DAY($D$12))))),"")</f>
        <v>46631</v>
      </c>
      <c r="D64" s="40">
        <f t="shared" si="3"/>
        <v>231695.27466269027</v>
      </c>
      <c r="E64" s="40">
        <f t="shared" si="1"/>
        <v>5000</v>
      </c>
      <c r="F64" s="40"/>
      <c r="G64" s="40">
        <f>IF(B64="","",$D$10/Details!$B$6*$D64)</f>
        <v>1158.4763733134514</v>
      </c>
      <c r="H64" s="40">
        <f t="shared" si="2"/>
        <v>237853.75103600373</v>
      </c>
    </row>
    <row r="65" spans="2:8" ht="18" x14ac:dyDescent="0.25">
      <c r="B65" s="38">
        <f t="shared" si="0"/>
        <v>34</v>
      </c>
      <c r="C65" s="39">
        <f>IF(B64:B432&lt;&gt;"",IF(Details!$B$6=26,IF(B65=1,$D$12,C64+14),IF(Details!$B$6=52,IF(B65=1,$D$12,C64+7),DATE(YEAR($D$12),MONTH($D$12)+(B65-1)*Details!$B$7,IF(Details!$B$6=24,IF(1-MOD(B65,2)=1,DAY($D$12)+14,DAY($D$12)),DAY($D$12))))),"")</f>
        <v>46661</v>
      </c>
      <c r="D65" s="40">
        <f t="shared" si="3"/>
        <v>237853.75103600373</v>
      </c>
      <c r="E65" s="40">
        <f t="shared" si="1"/>
        <v>5000</v>
      </c>
      <c r="F65" s="40"/>
      <c r="G65" s="40">
        <f>IF(B65="","",$D$10/Details!$B$6*$D65)</f>
        <v>1189.2687551800186</v>
      </c>
      <c r="H65" s="40">
        <f t="shared" si="2"/>
        <v>244043.01979118373</v>
      </c>
    </row>
    <row r="66" spans="2:8" ht="18" x14ac:dyDescent="0.25">
      <c r="B66" s="38">
        <f t="shared" si="0"/>
        <v>35</v>
      </c>
      <c r="C66" s="39">
        <f>IF(B65:B433&lt;&gt;"",IF(Details!$B$6=26,IF(B66=1,$D$12,C65+14),IF(Details!$B$6=52,IF(B66=1,$D$12,C65+7),DATE(YEAR($D$12),MONTH($D$12)+(B66-1)*Details!$B$7,IF(Details!$B$6=24,IF(1-MOD(B66,2)=1,DAY($D$12)+14,DAY($D$12)),DAY($D$12))))),"")</f>
        <v>46692</v>
      </c>
      <c r="D66" s="40">
        <f t="shared" si="3"/>
        <v>244043.01979118373</v>
      </c>
      <c r="E66" s="40">
        <f t="shared" si="1"/>
        <v>5000</v>
      </c>
      <c r="F66" s="40"/>
      <c r="G66" s="40">
        <f>IF(B66="","",$D$10/Details!$B$6*$D66)</f>
        <v>1220.2150989559186</v>
      </c>
      <c r="H66" s="40">
        <f t="shared" si="2"/>
        <v>250263.23489013966</v>
      </c>
    </row>
    <row r="67" spans="2:8" ht="18" x14ac:dyDescent="0.25">
      <c r="B67" s="38">
        <f t="shared" si="0"/>
        <v>36</v>
      </c>
      <c r="C67" s="39">
        <f>IF(B66:B434&lt;&gt;"",IF(Details!$B$6=26,IF(B67=1,$D$12,C66+14),IF(Details!$B$6=52,IF(B67=1,$D$12,C66+7),DATE(YEAR($D$12),MONTH($D$12)+(B67-1)*Details!$B$7,IF(Details!$B$6=24,IF(1-MOD(B67,2)=1,DAY($D$12)+14,DAY($D$12)),DAY($D$12))))),"")</f>
        <v>46722</v>
      </c>
      <c r="D67" s="40">
        <f t="shared" si="3"/>
        <v>250263.23489013966</v>
      </c>
      <c r="E67" s="40">
        <f t="shared" si="1"/>
        <v>5000</v>
      </c>
      <c r="F67" s="40"/>
      <c r="G67" s="40">
        <f>IF(B67="","",$D$10/Details!$B$6*$D67)</f>
        <v>1251.3161744506983</v>
      </c>
      <c r="H67" s="40">
        <f t="shared" si="2"/>
        <v>256514.55106459037</v>
      </c>
    </row>
    <row r="68" spans="2:8" ht="18" x14ac:dyDescent="0.25">
      <c r="B68" s="38">
        <f t="shared" si="0"/>
        <v>37</v>
      </c>
      <c r="C68" s="39">
        <f>IF(B67:B435&lt;&gt;"",IF(Details!$B$6=26,IF(B68=1,$D$12,C67+14),IF(Details!$B$6=52,IF(B68=1,$D$12,C67+7),DATE(YEAR($D$12),MONTH($D$12)+(B68-1)*Details!$B$7,IF(Details!$B$6=24,IF(1-MOD(B68,2)=1,DAY($D$12)+14,DAY($D$12)),DAY($D$12))))),"")</f>
        <v>46753</v>
      </c>
      <c r="D68" s="40">
        <f t="shared" si="3"/>
        <v>256514.55106459037</v>
      </c>
      <c r="E68" s="40">
        <f t="shared" si="1"/>
        <v>5000</v>
      </c>
      <c r="F68" s="40"/>
      <c r="G68" s="40">
        <f>IF(B68="","",$D$10/Details!$B$6*$D68)</f>
        <v>1282.5727553229519</v>
      </c>
      <c r="H68" s="40">
        <f t="shared" si="2"/>
        <v>262797.12381991331</v>
      </c>
    </row>
    <row r="69" spans="2:8" ht="18" x14ac:dyDescent="0.25">
      <c r="B69" s="38">
        <f t="shared" si="0"/>
        <v>38</v>
      </c>
      <c r="C69" s="39">
        <f>IF(B68:B436&lt;&gt;"",IF(Details!$B$6=26,IF(B69=1,$D$12,C68+14),IF(Details!$B$6=52,IF(B69=1,$D$12,C68+7),DATE(YEAR($D$12),MONTH($D$12)+(B69-1)*Details!$B$7,IF(Details!$B$6=24,IF(1-MOD(B69,2)=1,DAY($D$12)+14,DAY($D$12)),DAY($D$12))))),"")</f>
        <v>46784</v>
      </c>
      <c r="D69" s="40">
        <f t="shared" si="3"/>
        <v>262797.12381991331</v>
      </c>
      <c r="E69" s="40">
        <f t="shared" si="1"/>
        <v>5000</v>
      </c>
      <c r="F69" s="40"/>
      <c r="G69" s="40">
        <f>IF(B69="","",$D$10/Details!$B$6*$D69)</f>
        <v>1313.9856190995665</v>
      </c>
      <c r="H69" s="40">
        <f t="shared" si="2"/>
        <v>269111.10943901289</v>
      </c>
    </row>
    <row r="70" spans="2:8" ht="18" x14ac:dyDescent="0.25">
      <c r="B70" s="38">
        <f t="shared" si="0"/>
        <v>39</v>
      </c>
      <c r="C70" s="39">
        <f>IF(B69:B437&lt;&gt;"",IF(Details!$B$6=26,IF(B70=1,$D$12,C69+14),IF(Details!$B$6=52,IF(B70=1,$D$12,C69+7),DATE(YEAR($D$12),MONTH($D$12)+(B70-1)*Details!$B$7,IF(Details!$B$6=24,IF(1-MOD(B70,2)=1,DAY($D$12)+14,DAY($D$12)),DAY($D$12))))),"")</f>
        <v>46813</v>
      </c>
      <c r="D70" s="40">
        <f t="shared" si="3"/>
        <v>269111.10943901289</v>
      </c>
      <c r="E70" s="40">
        <f t="shared" si="1"/>
        <v>5000</v>
      </c>
      <c r="F70" s="40"/>
      <c r="G70" s="40">
        <f>IF(B70="","",$D$10/Details!$B$6*$D70)</f>
        <v>1345.5555471950645</v>
      </c>
      <c r="H70" s="40">
        <f t="shared" si="2"/>
        <v>275456.66498620796</v>
      </c>
    </row>
    <row r="71" spans="2:8" ht="18" x14ac:dyDescent="0.25">
      <c r="B71" s="38">
        <f t="shared" si="0"/>
        <v>40</v>
      </c>
      <c r="C71" s="39">
        <f>IF(B70:B438&lt;&gt;"",IF(Details!$B$6=26,IF(B71=1,$D$12,C70+14),IF(Details!$B$6=52,IF(B71=1,$D$12,C70+7),DATE(YEAR($D$12),MONTH($D$12)+(B71-1)*Details!$B$7,IF(Details!$B$6=24,IF(1-MOD(B71,2)=1,DAY($D$12)+14,DAY($D$12)),DAY($D$12))))),"")</f>
        <v>46844</v>
      </c>
      <c r="D71" s="40">
        <f t="shared" si="3"/>
        <v>275456.66498620796</v>
      </c>
      <c r="E71" s="40">
        <f t="shared" si="1"/>
        <v>5000</v>
      </c>
      <c r="F71" s="40"/>
      <c r="G71" s="40">
        <f>IF(B71="","",$D$10/Details!$B$6*$D71)</f>
        <v>1377.2833249310399</v>
      </c>
      <c r="H71" s="40">
        <f t="shared" si="2"/>
        <v>281833.94831113901</v>
      </c>
    </row>
    <row r="72" spans="2:8" ht="18" x14ac:dyDescent="0.25">
      <c r="B72" s="38">
        <f t="shared" si="0"/>
        <v>41</v>
      </c>
      <c r="C72" s="39">
        <f>IF(B71:B439&lt;&gt;"",IF(Details!$B$6=26,IF(B72=1,$D$12,C71+14),IF(Details!$B$6=52,IF(B72=1,$D$12,C71+7),DATE(YEAR($D$12),MONTH($D$12)+(B72-1)*Details!$B$7,IF(Details!$B$6=24,IF(1-MOD(B72,2)=1,DAY($D$12)+14,DAY($D$12)),DAY($D$12))))),"")</f>
        <v>46874</v>
      </c>
      <c r="D72" s="40">
        <f t="shared" si="3"/>
        <v>281833.94831113901</v>
      </c>
      <c r="E72" s="40">
        <f t="shared" si="1"/>
        <v>5000</v>
      </c>
      <c r="F72" s="40"/>
      <c r="G72" s="40">
        <f>IF(B72="","",$D$10/Details!$B$6*$D72)</f>
        <v>1409.1697415556951</v>
      </c>
      <c r="H72" s="40">
        <f t="shared" si="2"/>
        <v>288243.11805269471</v>
      </c>
    </row>
    <row r="73" spans="2:8" ht="18" x14ac:dyDescent="0.25">
      <c r="B73" s="38">
        <f t="shared" si="0"/>
        <v>42</v>
      </c>
      <c r="C73" s="39">
        <f>IF(B72:B440&lt;&gt;"",IF(Details!$B$6=26,IF(B73=1,$D$12,C72+14),IF(Details!$B$6=52,IF(B73=1,$D$12,C72+7),DATE(YEAR($D$12),MONTH($D$12)+(B73-1)*Details!$B$7,IF(Details!$B$6=24,IF(1-MOD(B73,2)=1,DAY($D$12)+14,DAY($D$12)),DAY($D$12))))),"")</f>
        <v>46905</v>
      </c>
      <c r="D73" s="40">
        <f t="shared" si="3"/>
        <v>288243.11805269471</v>
      </c>
      <c r="E73" s="40">
        <f t="shared" si="1"/>
        <v>5000</v>
      </c>
      <c r="F73" s="40"/>
      <c r="G73" s="40">
        <f>IF(B73="","",$D$10/Details!$B$6*$D73)</f>
        <v>1441.2155902634736</v>
      </c>
      <c r="H73" s="40">
        <f t="shared" si="2"/>
        <v>294684.3336429582</v>
      </c>
    </row>
    <row r="74" spans="2:8" ht="18" x14ac:dyDescent="0.25">
      <c r="B74" s="38">
        <f t="shared" si="0"/>
        <v>43</v>
      </c>
      <c r="C74" s="39">
        <f>IF(B73:B441&lt;&gt;"",IF(Details!$B$6=26,IF(B74=1,$D$12,C73+14),IF(Details!$B$6=52,IF(B74=1,$D$12,C73+7),DATE(YEAR($D$12),MONTH($D$12)+(B74-1)*Details!$B$7,IF(Details!$B$6=24,IF(1-MOD(B74,2)=1,DAY($D$12)+14,DAY($D$12)),DAY($D$12))))),"")</f>
        <v>46935</v>
      </c>
      <c r="D74" s="40">
        <f t="shared" si="3"/>
        <v>294684.3336429582</v>
      </c>
      <c r="E74" s="40">
        <f t="shared" si="1"/>
        <v>5000</v>
      </c>
      <c r="F74" s="40"/>
      <c r="G74" s="40">
        <f>IF(B74="","",$D$10/Details!$B$6*$D74)</f>
        <v>1473.421668214791</v>
      </c>
      <c r="H74" s="40">
        <f t="shared" si="2"/>
        <v>301157.75531117298</v>
      </c>
    </row>
    <row r="75" spans="2:8" ht="18" x14ac:dyDescent="0.25">
      <c r="B75" s="38">
        <f t="shared" si="0"/>
        <v>44</v>
      </c>
      <c r="C75" s="39">
        <f>IF(B74:B442&lt;&gt;"",IF(Details!$B$6=26,IF(B75=1,$D$12,C74+14),IF(Details!$B$6=52,IF(B75=1,$D$12,C74+7),DATE(YEAR($D$12),MONTH($D$12)+(B75-1)*Details!$B$7,IF(Details!$B$6=24,IF(1-MOD(B75,2)=1,DAY($D$12)+14,DAY($D$12)),DAY($D$12))))),"")</f>
        <v>46966</v>
      </c>
      <c r="D75" s="40">
        <f t="shared" si="3"/>
        <v>301157.75531117298</v>
      </c>
      <c r="E75" s="40">
        <f t="shared" si="1"/>
        <v>5000</v>
      </c>
      <c r="F75" s="40"/>
      <c r="G75" s="40">
        <f>IF(B75="","",$D$10/Details!$B$6*$D75)</f>
        <v>1505.7887765558648</v>
      </c>
      <c r="H75" s="40">
        <f t="shared" si="2"/>
        <v>307663.54408772883</v>
      </c>
    </row>
    <row r="76" spans="2:8" ht="18" x14ac:dyDescent="0.25">
      <c r="B76" s="38">
        <f t="shared" si="0"/>
        <v>45</v>
      </c>
      <c r="C76" s="39">
        <f>IF(B75:B443&lt;&gt;"",IF(Details!$B$6=26,IF(B76=1,$D$12,C75+14),IF(Details!$B$6=52,IF(B76=1,$D$12,C75+7),DATE(YEAR($D$12),MONTH($D$12)+(B76-1)*Details!$B$7,IF(Details!$B$6=24,IF(1-MOD(B76,2)=1,DAY($D$12)+14,DAY($D$12)),DAY($D$12))))),"")</f>
        <v>46997</v>
      </c>
      <c r="D76" s="40">
        <f t="shared" si="3"/>
        <v>307663.54408772883</v>
      </c>
      <c r="E76" s="40">
        <f t="shared" si="1"/>
        <v>5000</v>
      </c>
      <c r="F76" s="40"/>
      <c r="G76" s="40">
        <f>IF(B76="","",$D$10/Details!$B$6*$D76)</f>
        <v>1538.3177204386443</v>
      </c>
      <c r="H76" s="40">
        <f t="shared" si="2"/>
        <v>314201.86180816748</v>
      </c>
    </row>
    <row r="77" spans="2:8" ht="18" x14ac:dyDescent="0.25">
      <c r="B77" s="38">
        <f t="shared" si="0"/>
        <v>46</v>
      </c>
      <c r="C77" s="39">
        <f>IF(B76:B444&lt;&gt;"",IF(Details!$B$6=26,IF(B77=1,$D$12,C76+14),IF(Details!$B$6=52,IF(B77=1,$D$12,C76+7),DATE(YEAR($D$12),MONTH($D$12)+(B77-1)*Details!$B$7,IF(Details!$B$6=24,IF(1-MOD(B77,2)=1,DAY($D$12)+14,DAY($D$12)),DAY($D$12))))),"")</f>
        <v>47027</v>
      </c>
      <c r="D77" s="40">
        <f t="shared" si="3"/>
        <v>314201.86180816748</v>
      </c>
      <c r="E77" s="40">
        <f t="shared" si="1"/>
        <v>5000</v>
      </c>
      <c r="F77" s="40"/>
      <c r="G77" s="40">
        <f>IF(B77="","",$D$10/Details!$B$6*$D77)</f>
        <v>1571.0093090408375</v>
      </c>
      <c r="H77" s="40">
        <f t="shared" si="2"/>
        <v>320772.87111720833</v>
      </c>
    </row>
    <row r="78" spans="2:8" ht="18" x14ac:dyDescent="0.25">
      <c r="B78" s="38">
        <f t="shared" si="0"/>
        <v>47</v>
      </c>
      <c r="C78" s="39">
        <f>IF(B77:B445&lt;&gt;"",IF(Details!$B$6=26,IF(B78=1,$D$12,C77+14),IF(Details!$B$6=52,IF(B78=1,$D$12,C77+7),DATE(YEAR($D$12),MONTH($D$12)+(B78-1)*Details!$B$7,IF(Details!$B$6=24,IF(1-MOD(B78,2)=1,DAY($D$12)+14,DAY($D$12)),DAY($D$12))))),"")</f>
        <v>47058</v>
      </c>
      <c r="D78" s="40">
        <f t="shared" si="3"/>
        <v>320772.87111720833</v>
      </c>
      <c r="E78" s="40">
        <f t="shared" si="1"/>
        <v>5000</v>
      </c>
      <c r="F78" s="40"/>
      <c r="G78" s="40">
        <f>IF(B78="","",$D$10/Details!$B$6*$D78)</f>
        <v>1603.8643555860417</v>
      </c>
      <c r="H78" s="40">
        <f t="shared" si="2"/>
        <v>327376.73547279439</v>
      </c>
    </row>
    <row r="79" spans="2:8" ht="18" x14ac:dyDescent="0.25">
      <c r="B79" s="38">
        <f t="shared" si="0"/>
        <v>48</v>
      </c>
      <c r="C79" s="39">
        <f>IF(B78:B446&lt;&gt;"",IF(Details!$B$6=26,IF(B79=1,$D$12,C78+14),IF(Details!$B$6=52,IF(B79=1,$D$12,C78+7),DATE(YEAR($D$12),MONTH($D$12)+(B79-1)*Details!$B$7,IF(Details!$B$6=24,IF(1-MOD(B79,2)=1,DAY($D$12)+14,DAY($D$12)),DAY($D$12))))),"")</f>
        <v>47088</v>
      </c>
      <c r="D79" s="40">
        <f t="shared" si="3"/>
        <v>327376.73547279439</v>
      </c>
      <c r="E79" s="40">
        <f t="shared" si="1"/>
        <v>5000</v>
      </c>
      <c r="F79" s="40"/>
      <c r="G79" s="40">
        <f>IF(B79="","",$D$10/Details!$B$6*$D79)</f>
        <v>1636.8836773639721</v>
      </c>
      <c r="H79" s="40">
        <f t="shared" si="2"/>
        <v>334013.61915015837</v>
      </c>
    </row>
    <row r="80" spans="2:8" ht="18" x14ac:dyDescent="0.25">
      <c r="B80" s="38">
        <f t="shared" si="0"/>
        <v>49</v>
      </c>
      <c r="C80" s="39">
        <f>IF(B79:B447&lt;&gt;"",IF(Details!$B$6=26,IF(B80=1,$D$12,C79+14),IF(Details!$B$6=52,IF(B80=1,$D$12,C79+7),DATE(YEAR($D$12),MONTH($D$12)+(B80-1)*Details!$B$7,IF(Details!$B$6=24,IF(1-MOD(B80,2)=1,DAY($D$12)+14,DAY($D$12)),DAY($D$12))))),"")</f>
        <v>47119</v>
      </c>
      <c r="D80" s="40">
        <f t="shared" si="3"/>
        <v>334013.61915015837</v>
      </c>
      <c r="E80" s="40">
        <f t="shared" si="1"/>
        <v>5000</v>
      </c>
      <c r="F80" s="40"/>
      <c r="G80" s="40">
        <f>IF(B80="","",$D$10/Details!$B$6*$D80)</f>
        <v>1670.0680957507918</v>
      </c>
      <c r="H80" s="40">
        <f t="shared" si="2"/>
        <v>340683.68724590918</v>
      </c>
    </row>
    <row r="81" spans="2:8" ht="18" x14ac:dyDescent="0.25">
      <c r="B81" s="38">
        <f t="shared" si="0"/>
        <v>50</v>
      </c>
      <c r="C81" s="39">
        <f>IF(B80:B448&lt;&gt;"",IF(Details!$B$6=26,IF(B81=1,$D$12,C80+14),IF(Details!$B$6=52,IF(B81=1,$D$12,C80+7),DATE(YEAR($D$12),MONTH($D$12)+(B81-1)*Details!$B$7,IF(Details!$B$6=24,IF(1-MOD(B81,2)=1,DAY($D$12)+14,DAY($D$12)),DAY($D$12))))),"")</f>
        <v>47150</v>
      </c>
      <c r="D81" s="40">
        <f t="shared" si="3"/>
        <v>340683.68724590918</v>
      </c>
      <c r="E81" s="40">
        <f t="shared" si="1"/>
        <v>5000</v>
      </c>
      <c r="F81" s="40"/>
      <c r="G81" s="40">
        <f>IF(B81="","",$D$10/Details!$B$6*$D81)</f>
        <v>1703.4184362295459</v>
      </c>
      <c r="H81" s="40">
        <f t="shared" si="2"/>
        <v>347387.1056821387</v>
      </c>
    </row>
    <row r="82" spans="2:8" ht="18" x14ac:dyDescent="0.25">
      <c r="B82" s="38">
        <f t="shared" si="0"/>
        <v>51</v>
      </c>
      <c r="C82" s="39">
        <f>IF(B81:B449&lt;&gt;"",IF(Details!$B$6=26,IF(B82=1,$D$12,C81+14),IF(Details!$B$6=52,IF(B82=1,$D$12,C81+7),DATE(YEAR($D$12),MONTH($D$12)+(B82-1)*Details!$B$7,IF(Details!$B$6=24,IF(1-MOD(B82,2)=1,DAY($D$12)+14,DAY($D$12)),DAY($D$12))))),"")</f>
        <v>47178</v>
      </c>
      <c r="D82" s="40">
        <f t="shared" si="3"/>
        <v>347387.1056821387</v>
      </c>
      <c r="E82" s="40">
        <f t="shared" si="1"/>
        <v>5000</v>
      </c>
      <c r="F82" s="40"/>
      <c r="G82" s="40">
        <f>IF(B82="","",$D$10/Details!$B$6*$D82)</f>
        <v>1736.9355284106935</v>
      </c>
      <c r="H82" s="40">
        <f t="shared" si="2"/>
        <v>354124.04121054942</v>
      </c>
    </row>
    <row r="83" spans="2:8" ht="18" x14ac:dyDescent="0.25">
      <c r="B83" s="38">
        <f t="shared" si="0"/>
        <v>52</v>
      </c>
      <c r="C83" s="39">
        <f>IF(B82:B450&lt;&gt;"",IF(Details!$B$6=26,IF(B83=1,$D$12,C82+14),IF(Details!$B$6=52,IF(B83=1,$D$12,C82+7),DATE(YEAR($D$12),MONTH($D$12)+(B83-1)*Details!$B$7,IF(Details!$B$6=24,IF(1-MOD(B83,2)=1,DAY($D$12)+14,DAY($D$12)),DAY($D$12))))),"")</f>
        <v>47209</v>
      </c>
      <c r="D83" s="40">
        <f t="shared" si="3"/>
        <v>354124.04121054942</v>
      </c>
      <c r="E83" s="40">
        <f t="shared" si="1"/>
        <v>5000</v>
      </c>
      <c r="F83" s="40"/>
      <c r="G83" s="40">
        <f>IF(B83="","",$D$10/Details!$B$6*$D83)</f>
        <v>1770.6202060527471</v>
      </c>
      <c r="H83" s="40">
        <f t="shared" si="2"/>
        <v>360894.66141660215</v>
      </c>
    </row>
    <row r="84" spans="2:8" ht="18" x14ac:dyDescent="0.25">
      <c r="B84" s="38">
        <f t="shared" si="0"/>
        <v>53</v>
      </c>
      <c r="C84" s="39">
        <f>IF(B83:B451&lt;&gt;"",IF(Details!$B$6=26,IF(B84=1,$D$12,C83+14),IF(Details!$B$6=52,IF(B84=1,$D$12,C83+7),DATE(YEAR($D$12),MONTH($D$12)+(B84-1)*Details!$B$7,IF(Details!$B$6=24,IF(1-MOD(B84,2)=1,DAY($D$12)+14,DAY($D$12)),DAY($D$12))))),"")</f>
        <v>47239</v>
      </c>
      <c r="D84" s="40">
        <f t="shared" si="3"/>
        <v>360894.66141660215</v>
      </c>
      <c r="E84" s="40">
        <f t="shared" si="1"/>
        <v>5000</v>
      </c>
      <c r="F84" s="40"/>
      <c r="G84" s="40">
        <f>IF(B84="","",$D$10/Details!$B$6*$D84)</f>
        <v>1804.4733070830107</v>
      </c>
      <c r="H84" s="40">
        <f t="shared" si="2"/>
        <v>367699.13472368516</v>
      </c>
    </row>
    <row r="85" spans="2:8" ht="18" x14ac:dyDescent="0.25">
      <c r="B85" s="38">
        <f t="shared" si="0"/>
        <v>54</v>
      </c>
      <c r="C85" s="39">
        <f>IF(B84:B452&lt;&gt;"",IF(Details!$B$6=26,IF(B85=1,$D$12,C84+14),IF(Details!$B$6=52,IF(B85=1,$D$12,C84+7),DATE(YEAR($D$12),MONTH($D$12)+(B85-1)*Details!$B$7,IF(Details!$B$6=24,IF(1-MOD(B85,2)=1,DAY($D$12)+14,DAY($D$12)),DAY($D$12))))),"")</f>
        <v>47270</v>
      </c>
      <c r="D85" s="40">
        <f t="shared" si="3"/>
        <v>367699.13472368516</v>
      </c>
      <c r="E85" s="40">
        <f t="shared" si="1"/>
        <v>5000</v>
      </c>
      <c r="F85" s="40"/>
      <c r="G85" s="40">
        <f>IF(B85="","",$D$10/Details!$B$6*$D85)</f>
        <v>1838.4956736184258</v>
      </c>
      <c r="H85" s="40">
        <f t="shared" si="2"/>
        <v>374537.63039730361</v>
      </c>
    </row>
    <row r="86" spans="2:8" ht="18" x14ac:dyDescent="0.25">
      <c r="B86" s="38">
        <f t="shared" si="0"/>
        <v>55</v>
      </c>
      <c r="C86" s="39">
        <f>IF(B85:B453&lt;&gt;"",IF(Details!$B$6=26,IF(B86=1,$D$12,C85+14),IF(Details!$B$6=52,IF(B86=1,$D$12,C85+7),DATE(YEAR($D$12),MONTH($D$12)+(B86-1)*Details!$B$7,IF(Details!$B$6=24,IF(1-MOD(B86,2)=1,DAY($D$12)+14,DAY($D$12)),DAY($D$12))))),"")</f>
        <v>47300</v>
      </c>
      <c r="D86" s="40">
        <f t="shared" si="3"/>
        <v>374537.63039730361</v>
      </c>
      <c r="E86" s="40">
        <f t="shared" si="1"/>
        <v>5000</v>
      </c>
      <c r="F86" s="40"/>
      <c r="G86" s="40">
        <f>IF(B86="","",$D$10/Details!$B$6*$D86)</f>
        <v>1872.6881519865181</v>
      </c>
      <c r="H86" s="40">
        <f t="shared" si="2"/>
        <v>381410.31854929012</v>
      </c>
    </row>
    <row r="87" spans="2:8" ht="18" x14ac:dyDescent="0.25">
      <c r="B87" s="38">
        <f t="shared" si="0"/>
        <v>56</v>
      </c>
      <c r="C87" s="39">
        <f>IF(B86:B454&lt;&gt;"",IF(Details!$B$6=26,IF(B87=1,$D$12,C86+14),IF(Details!$B$6=52,IF(B87=1,$D$12,C86+7),DATE(YEAR($D$12),MONTH($D$12)+(B87-1)*Details!$B$7,IF(Details!$B$6=24,IF(1-MOD(B87,2)=1,DAY($D$12)+14,DAY($D$12)),DAY($D$12))))),"")</f>
        <v>47331</v>
      </c>
      <c r="D87" s="40">
        <f t="shared" si="3"/>
        <v>381410.31854929012</v>
      </c>
      <c r="E87" s="40">
        <f t="shared" si="1"/>
        <v>5000</v>
      </c>
      <c r="F87" s="40"/>
      <c r="G87" s="40">
        <f>IF(B87="","",$D$10/Details!$B$6*$D87)</f>
        <v>1907.0515927464508</v>
      </c>
      <c r="H87" s="40">
        <f t="shared" si="2"/>
        <v>388317.37014203658</v>
      </c>
    </row>
    <row r="88" spans="2:8" ht="18" x14ac:dyDescent="0.25">
      <c r="B88" s="38">
        <f t="shared" si="0"/>
        <v>57</v>
      </c>
      <c r="C88" s="39">
        <f>IF(B87:B455&lt;&gt;"",IF(Details!$B$6=26,IF(B88=1,$D$12,C87+14),IF(Details!$B$6=52,IF(B88=1,$D$12,C87+7),DATE(YEAR($D$12),MONTH($D$12)+(B88-1)*Details!$B$7,IF(Details!$B$6=24,IF(1-MOD(B88,2)=1,DAY($D$12)+14,DAY($D$12)),DAY($D$12))))),"")</f>
        <v>47362</v>
      </c>
      <c r="D88" s="40">
        <f t="shared" si="3"/>
        <v>388317.37014203658</v>
      </c>
      <c r="E88" s="40">
        <f t="shared" si="1"/>
        <v>5000</v>
      </c>
      <c r="F88" s="40"/>
      <c r="G88" s="40">
        <f>IF(B88="","",$D$10/Details!$B$6*$D88)</f>
        <v>1941.5868507101829</v>
      </c>
      <c r="H88" s="40">
        <f t="shared" si="2"/>
        <v>395258.95699274674</v>
      </c>
    </row>
    <row r="89" spans="2:8" ht="18" x14ac:dyDescent="0.25">
      <c r="B89" s="38">
        <f t="shared" si="0"/>
        <v>58</v>
      </c>
      <c r="C89" s="39">
        <f>IF(B88:B456&lt;&gt;"",IF(Details!$B$6=26,IF(B89=1,$D$12,C88+14),IF(Details!$B$6=52,IF(B89=1,$D$12,C88+7),DATE(YEAR($D$12),MONTH($D$12)+(B89-1)*Details!$B$7,IF(Details!$B$6=24,IF(1-MOD(B89,2)=1,DAY($D$12)+14,DAY($D$12)),DAY($D$12))))),"")</f>
        <v>47392</v>
      </c>
      <c r="D89" s="40">
        <f t="shared" si="3"/>
        <v>395258.95699274674</v>
      </c>
      <c r="E89" s="40">
        <f t="shared" si="1"/>
        <v>5000</v>
      </c>
      <c r="F89" s="40"/>
      <c r="G89" s="40">
        <f>IF(B89="","",$D$10/Details!$B$6*$D89)</f>
        <v>1976.2947849637337</v>
      </c>
      <c r="H89" s="40">
        <f t="shared" si="2"/>
        <v>402235.25177771045</v>
      </c>
    </row>
    <row r="90" spans="2:8" ht="18" x14ac:dyDescent="0.25">
      <c r="B90" s="38">
        <f t="shared" si="0"/>
        <v>59</v>
      </c>
      <c r="C90" s="39">
        <f>IF(B89:B457&lt;&gt;"",IF(Details!$B$6=26,IF(B90=1,$D$12,C89+14),IF(Details!$B$6=52,IF(B90=1,$D$12,C89+7),DATE(YEAR($D$12),MONTH($D$12)+(B90-1)*Details!$B$7,IF(Details!$B$6=24,IF(1-MOD(B90,2)=1,DAY($D$12)+14,DAY($D$12)),DAY($D$12))))),"")</f>
        <v>47423</v>
      </c>
      <c r="D90" s="40">
        <f t="shared" si="3"/>
        <v>402235.25177771045</v>
      </c>
      <c r="E90" s="40">
        <f t="shared" si="1"/>
        <v>5000</v>
      </c>
      <c r="F90" s="40"/>
      <c r="G90" s="40">
        <f>IF(B90="","",$D$10/Details!$B$6*$D90)</f>
        <v>2011.1762588885524</v>
      </c>
      <c r="H90" s="40">
        <f t="shared" si="2"/>
        <v>409246.42803659901</v>
      </c>
    </row>
    <row r="91" spans="2:8" ht="18" x14ac:dyDescent="0.25">
      <c r="B91" s="38">
        <f t="shared" si="0"/>
        <v>60</v>
      </c>
      <c r="C91" s="39">
        <f>IF(B90:B458&lt;&gt;"",IF(Details!$B$6=26,IF(B91=1,$D$12,C90+14),IF(Details!$B$6=52,IF(B91=1,$D$12,C90+7),DATE(YEAR($D$12),MONTH($D$12)+(B91-1)*Details!$B$7,IF(Details!$B$6=24,IF(1-MOD(B91,2)=1,DAY($D$12)+14,DAY($D$12)),DAY($D$12))))),"")</f>
        <v>47453</v>
      </c>
      <c r="D91" s="40">
        <f t="shared" si="3"/>
        <v>409246.42803659901</v>
      </c>
      <c r="E91" s="40">
        <f t="shared" si="1"/>
        <v>5000</v>
      </c>
      <c r="F91" s="40"/>
      <c r="G91" s="40">
        <f>IF(B91="","",$D$10/Details!$B$6*$D91)</f>
        <v>2046.2321401829952</v>
      </c>
      <c r="H91" s="40">
        <f t="shared" si="2"/>
        <v>416292.660176782</v>
      </c>
    </row>
    <row r="92" spans="2:8" ht="18" x14ac:dyDescent="0.25">
      <c r="B92" s="38">
        <f t="shared" si="0"/>
        <v>61</v>
      </c>
      <c r="C92" s="39">
        <f>IF(B91:B459&lt;&gt;"",IF(Details!$B$6=26,IF(B92=1,$D$12,C91+14),IF(Details!$B$6=52,IF(B92=1,$D$12,C91+7),DATE(YEAR($D$12),MONTH($D$12)+(B92-1)*Details!$B$7,IF(Details!$B$6=24,IF(1-MOD(B92,2)=1,DAY($D$12)+14,DAY($D$12)),DAY($D$12))))),"")</f>
        <v>47484</v>
      </c>
      <c r="D92" s="40">
        <f t="shared" si="3"/>
        <v>416292.660176782</v>
      </c>
      <c r="E92" s="40">
        <f t="shared" si="1"/>
        <v>5000</v>
      </c>
      <c r="F92" s="40"/>
      <c r="G92" s="40">
        <f>IF(B92="","",$D$10/Details!$B$6*$D92)</f>
        <v>2081.4633008839101</v>
      </c>
      <c r="H92" s="40">
        <f t="shared" si="2"/>
        <v>423374.12347766588</v>
      </c>
    </row>
    <row r="93" spans="2:8" ht="18" x14ac:dyDescent="0.25">
      <c r="B93" s="38">
        <f t="shared" si="0"/>
        <v>62</v>
      </c>
      <c r="C93" s="39">
        <f>IF(B92:B460&lt;&gt;"",IF(Details!$B$6=26,IF(B93=1,$D$12,C92+14),IF(Details!$B$6=52,IF(B93=1,$D$12,C92+7),DATE(YEAR($D$12),MONTH($D$12)+(B93-1)*Details!$B$7,IF(Details!$B$6=24,IF(1-MOD(B93,2)=1,DAY($D$12)+14,DAY($D$12)),DAY($D$12))))),"")</f>
        <v>47515</v>
      </c>
      <c r="D93" s="40">
        <f t="shared" si="3"/>
        <v>423374.12347766588</v>
      </c>
      <c r="E93" s="40">
        <f t="shared" si="1"/>
        <v>5000</v>
      </c>
      <c r="F93" s="40"/>
      <c r="G93" s="40">
        <f>IF(B93="","",$D$10/Details!$B$6*$D93)</f>
        <v>2116.8706173883293</v>
      </c>
      <c r="H93" s="40">
        <f t="shared" si="2"/>
        <v>430490.99409505422</v>
      </c>
    </row>
    <row r="94" spans="2:8" ht="18" x14ac:dyDescent="0.25">
      <c r="B94" s="38">
        <f t="shared" si="0"/>
        <v>63</v>
      </c>
      <c r="C94" s="39">
        <f>IF(B93:B461&lt;&gt;"",IF(Details!$B$6=26,IF(B94=1,$D$12,C93+14),IF(Details!$B$6=52,IF(B94=1,$D$12,C93+7),DATE(YEAR($D$12),MONTH($D$12)+(B94-1)*Details!$B$7,IF(Details!$B$6=24,IF(1-MOD(B94,2)=1,DAY($D$12)+14,DAY($D$12)),DAY($D$12))))),"")</f>
        <v>47543</v>
      </c>
      <c r="D94" s="40">
        <f t="shared" si="3"/>
        <v>430490.99409505422</v>
      </c>
      <c r="E94" s="40">
        <f t="shared" si="1"/>
        <v>5000</v>
      </c>
      <c r="F94" s="40"/>
      <c r="G94" s="40">
        <f>IF(B94="","",$D$10/Details!$B$6*$D94)</f>
        <v>2152.4549704752712</v>
      </c>
      <c r="H94" s="40">
        <f t="shared" si="2"/>
        <v>437643.44906552951</v>
      </c>
    </row>
    <row r="95" spans="2:8" ht="18" x14ac:dyDescent="0.25">
      <c r="B95" s="38">
        <f t="shared" si="0"/>
        <v>64</v>
      </c>
      <c r="C95" s="39">
        <f>IF(B94:B462&lt;&gt;"",IF(Details!$B$6=26,IF(B95=1,$D$12,C94+14),IF(Details!$B$6=52,IF(B95=1,$D$12,C94+7),DATE(YEAR($D$12),MONTH($D$12)+(B95-1)*Details!$B$7,IF(Details!$B$6=24,IF(1-MOD(B95,2)=1,DAY($D$12)+14,DAY($D$12)),DAY($D$12))))),"")</f>
        <v>47574</v>
      </c>
      <c r="D95" s="40">
        <f t="shared" si="3"/>
        <v>437643.44906552951</v>
      </c>
      <c r="E95" s="40">
        <f t="shared" si="1"/>
        <v>5000</v>
      </c>
      <c r="F95" s="40"/>
      <c r="G95" s="40">
        <f>IF(B95="","",$D$10/Details!$B$6*$D95)</f>
        <v>2188.2172453276476</v>
      </c>
      <c r="H95" s="40">
        <f t="shared" si="2"/>
        <v>444831.66631085717</v>
      </c>
    </row>
    <row r="96" spans="2:8" ht="18" x14ac:dyDescent="0.25">
      <c r="B96" s="38">
        <f t="shared" si="0"/>
        <v>65</v>
      </c>
      <c r="C96" s="39">
        <f>IF(B95:B463&lt;&gt;"",IF(Details!$B$6=26,IF(B96=1,$D$12,C95+14),IF(Details!$B$6=52,IF(B96=1,$D$12,C95+7),DATE(YEAR($D$12),MONTH($D$12)+(B96-1)*Details!$B$7,IF(Details!$B$6=24,IF(1-MOD(B96,2)=1,DAY($D$12)+14,DAY($D$12)),DAY($D$12))))),"")</f>
        <v>47604</v>
      </c>
      <c r="D96" s="40">
        <f t="shared" si="3"/>
        <v>444831.66631085717</v>
      </c>
      <c r="E96" s="40">
        <f t="shared" si="1"/>
        <v>5000</v>
      </c>
      <c r="F96" s="40"/>
      <c r="G96" s="40">
        <f>IF(B96="","",$D$10/Details!$B$6*$D96)</f>
        <v>2224.1583315542857</v>
      </c>
      <c r="H96" s="40">
        <f t="shared" si="2"/>
        <v>452055.82464241143</v>
      </c>
    </row>
    <row r="97" spans="2:8" ht="18" x14ac:dyDescent="0.25">
      <c r="B97" s="38">
        <f t="shared" ref="B97:B160" si="4">IF(B96&lt;$H$6,IF(H96&gt;0,B96+1,""),"")</f>
        <v>66</v>
      </c>
      <c r="C97" s="39">
        <f>IF(B96:B464&lt;&gt;"",IF(Details!$B$6=26,IF(B97=1,$D$12,C96+14),IF(Details!$B$6=52,IF(B97=1,$D$12,C96+7),DATE(YEAR($D$12),MONTH($D$12)+(B97-1)*Details!$B$7,IF(Details!$B$6=24,IF(1-MOD(B97,2)=1,DAY($D$12)+14,DAY($D$12)),DAY($D$12))))),"")</f>
        <v>47635</v>
      </c>
      <c r="D97" s="40">
        <f t="shared" si="3"/>
        <v>452055.82464241143</v>
      </c>
      <c r="E97" s="40">
        <f t="shared" ref="E97:E160" si="5">IF($B97&lt;&gt;"",IF($D$8&lt;&gt;"",$D$8,0),"")</f>
        <v>5000</v>
      </c>
      <c r="F97" s="40"/>
      <c r="G97" s="40">
        <f>IF(B97="","",$D$10/Details!$B$6*$D97)</f>
        <v>2260.2791232120571</v>
      </c>
      <c r="H97" s="40">
        <f t="shared" ref="H97:H160" si="6">IF($B97="","",($D97+E97+F97+G97))</f>
        <v>459316.10376562347</v>
      </c>
    </row>
    <row r="98" spans="2:8" ht="18" x14ac:dyDescent="0.25">
      <c r="B98" s="38">
        <f t="shared" si="4"/>
        <v>67</v>
      </c>
      <c r="C98" s="39">
        <f>IF(B97:B465&lt;&gt;"",IF(Details!$B$6=26,IF(B98=1,$D$12,C97+14),IF(Details!$B$6=52,IF(B98=1,$D$12,C97+7),DATE(YEAR($D$12),MONTH($D$12)+(B98-1)*Details!$B$7,IF(Details!$B$6=24,IF(1-MOD(B98,2)=1,DAY($D$12)+14,DAY($D$12)),DAY($D$12))))),"")</f>
        <v>47665</v>
      </c>
      <c r="D98" s="40">
        <f t="shared" ref="D98:D161" si="7">IF($B98&lt;&gt;"",H97,"")</f>
        <v>459316.10376562347</v>
      </c>
      <c r="E98" s="40">
        <f t="shared" si="5"/>
        <v>5000</v>
      </c>
      <c r="F98" s="40"/>
      <c r="G98" s="40">
        <f>IF(B98="","",$D$10/Details!$B$6*$D98)</f>
        <v>2296.5805188281174</v>
      </c>
      <c r="H98" s="40">
        <f t="shared" si="6"/>
        <v>466612.68428445159</v>
      </c>
    </row>
    <row r="99" spans="2:8" ht="18" x14ac:dyDescent="0.25">
      <c r="B99" s="38">
        <f t="shared" si="4"/>
        <v>68</v>
      </c>
      <c r="C99" s="39">
        <f>IF(B98:B466&lt;&gt;"",IF(Details!$B$6=26,IF(B99=1,$D$12,C98+14),IF(Details!$B$6=52,IF(B99=1,$D$12,C98+7),DATE(YEAR($D$12),MONTH($D$12)+(B99-1)*Details!$B$7,IF(Details!$B$6=24,IF(1-MOD(B99,2)=1,DAY($D$12)+14,DAY($D$12)),DAY($D$12))))),"")</f>
        <v>47696</v>
      </c>
      <c r="D99" s="40">
        <f t="shared" si="7"/>
        <v>466612.68428445159</v>
      </c>
      <c r="E99" s="40">
        <f t="shared" si="5"/>
        <v>5000</v>
      </c>
      <c r="F99" s="40"/>
      <c r="G99" s="40">
        <f>IF(B99="","",$D$10/Details!$B$6*$D99)</f>
        <v>2333.0634214222582</v>
      </c>
      <c r="H99" s="40">
        <f t="shared" si="6"/>
        <v>473945.74770587386</v>
      </c>
    </row>
    <row r="100" spans="2:8" ht="18" x14ac:dyDescent="0.25">
      <c r="B100" s="38">
        <f t="shared" si="4"/>
        <v>69</v>
      </c>
      <c r="C100" s="39">
        <f>IF(B99:B467&lt;&gt;"",IF(Details!$B$6=26,IF(B100=1,$D$12,C99+14),IF(Details!$B$6=52,IF(B100=1,$D$12,C99+7),DATE(YEAR($D$12),MONTH($D$12)+(B100-1)*Details!$B$7,IF(Details!$B$6=24,IF(1-MOD(B100,2)=1,DAY($D$12)+14,DAY($D$12)),DAY($D$12))))),"")</f>
        <v>47727</v>
      </c>
      <c r="D100" s="40">
        <f t="shared" si="7"/>
        <v>473945.74770587386</v>
      </c>
      <c r="E100" s="40">
        <f t="shared" si="5"/>
        <v>5000</v>
      </c>
      <c r="F100" s="40"/>
      <c r="G100" s="40">
        <f>IF(B100="","",$D$10/Details!$B$6*$D100)</f>
        <v>2369.7287385293694</v>
      </c>
      <c r="H100" s="40">
        <f t="shared" si="6"/>
        <v>481315.47644440323</v>
      </c>
    </row>
    <row r="101" spans="2:8" ht="18" x14ac:dyDescent="0.25">
      <c r="B101" s="38">
        <f t="shared" si="4"/>
        <v>70</v>
      </c>
      <c r="C101" s="39">
        <f>IF(B100:B468&lt;&gt;"",IF(Details!$B$6=26,IF(B101=1,$D$12,C100+14),IF(Details!$B$6=52,IF(B101=1,$D$12,C100+7),DATE(YEAR($D$12),MONTH($D$12)+(B101-1)*Details!$B$7,IF(Details!$B$6=24,IF(1-MOD(B101,2)=1,DAY($D$12)+14,DAY($D$12)),DAY($D$12))))),"")</f>
        <v>47757</v>
      </c>
      <c r="D101" s="40">
        <f t="shared" si="7"/>
        <v>481315.47644440323</v>
      </c>
      <c r="E101" s="40">
        <f t="shared" si="5"/>
        <v>5000</v>
      </c>
      <c r="F101" s="40"/>
      <c r="G101" s="40">
        <f>IF(B101="","",$D$10/Details!$B$6*$D101)</f>
        <v>2406.5773822220162</v>
      </c>
      <c r="H101" s="40">
        <f t="shared" si="6"/>
        <v>488722.05382662523</v>
      </c>
    </row>
    <row r="102" spans="2:8" ht="18" x14ac:dyDescent="0.25">
      <c r="B102" s="38">
        <f t="shared" si="4"/>
        <v>71</v>
      </c>
      <c r="C102" s="39">
        <f>IF(B101:B469&lt;&gt;"",IF(Details!$B$6=26,IF(B102=1,$D$12,C101+14),IF(Details!$B$6=52,IF(B102=1,$D$12,C101+7),DATE(YEAR($D$12),MONTH($D$12)+(B102-1)*Details!$B$7,IF(Details!$B$6=24,IF(1-MOD(B102,2)=1,DAY($D$12)+14,DAY($D$12)),DAY($D$12))))),"")</f>
        <v>47788</v>
      </c>
      <c r="D102" s="40">
        <f t="shared" si="7"/>
        <v>488722.05382662523</v>
      </c>
      <c r="E102" s="40">
        <f t="shared" si="5"/>
        <v>5000</v>
      </c>
      <c r="F102" s="40"/>
      <c r="G102" s="40">
        <f>IF(B102="","",$D$10/Details!$B$6*$D102)</f>
        <v>2443.6102691331262</v>
      </c>
      <c r="H102" s="40">
        <f t="shared" si="6"/>
        <v>496165.66409575834</v>
      </c>
    </row>
    <row r="103" spans="2:8" ht="18" x14ac:dyDescent="0.25">
      <c r="B103" s="38">
        <f t="shared" si="4"/>
        <v>72</v>
      </c>
      <c r="C103" s="39">
        <f>IF(B102:B470&lt;&gt;"",IF(Details!$B$6=26,IF(B103=1,$D$12,C102+14),IF(Details!$B$6=52,IF(B103=1,$D$12,C102+7),DATE(YEAR($D$12),MONTH($D$12)+(B103-1)*Details!$B$7,IF(Details!$B$6=24,IF(1-MOD(B103,2)=1,DAY($D$12)+14,DAY($D$12)),DAY($D$12))))),"")</f>
        <v>47818</v>
      </c>
      <c r="D103" s="40">
        <f t="shared" si="7"/>
        <v>496165.66409575834</v>
      </c>
      <c r="E103" s="40">
        <f t="shared" si="5"/>
        <v>5000</v>
      </c>
      <c r="F103" s="40"/>
      <c r="G103" s="40">
        <f>IF(B103="","",$D$10/Details!$B$6*$D103)</f>
        <v>2480.8283204787917</v>
      </c>
      <c r="H103" s="40">
        <f t="shared" si="6"/>
        <v>503646.49241623713</v>
      </c>
    </row>
    <row r="104" spans="2:8" ht="18" x14ac:dyDescent="0.25">
      <c r="B104" s="38">
        <f t="shared" si="4"/>
        <v>73</v>
      </c>
      <c r="C104" s="39">
        <f>IF(B103:B471&lt;&gt;"",IF(Details!$B$6=26,IF(B104=1,$D$12,C103+14),IF(Details!$B$6=52,IF(B104=1,$D$12,C103+7),DATE(YEAR($D$12),MONTH($D$12)+(B104-1)*Details!$B$7,IF(Details!$B$6=24,IF(1-MOD(B104,2)=1,DAY($D$12)+14,DAY($D$12)),DAY($D$12))))),"")</f>
        <v>47849</v>
      </c>
      <c r="D104" s="40">
        <f t="shared" si="7"/>
        <v>503646.49241623713</v>
      </c>
      <c r="E104" s="40">
        <f t="shared" si="5"/>
        <v>5000</v>
      </c>
      <c r="F104" s="40"/>
      <c r="G104" s="40">
        <f>IF(B104="","",$D$10/Details!$B$6*$D104)</f>
        <v>2518.2324620811855</v>
      </c>
      <c r="H104" s="40">
        <f t="shared" si="6"/>
        <v>511164.72487831832</v>
      </c>
    </row>
    <row r="105" spans="2:8" ht="18" x14ac:dyDescent="0.25">
      <c r="B105" s="38">
        <f t="shared" si="4"/>
        <v>74</v>
      </c>
      <c r="C105" s="39">
        <f>IF(B104:B472&lt;&gt;"",IF(Details!$B$6=26,IF(B105=1,$D$12,C104+14),IF(Details!$B$6=52,IF(B105=1,$D$12,C104+7),DATE(YEAR($D$12),MONTH($D$12)+(B105-1)*Details!$B$7,IF(Details!$B$6=24,IF(1-MOD(B105,2)=1,DAY($D$12)+14,DAY($D$12)),DAY($D$12))))),"")</f>
        <v>47880</v>
      </c>
      <c r="D105" s="40">
        <f t="shared" si="7"/>
        <v>511164.72487831832</v>
      </c>
      <c r="E105" s="40">
        <f t="shared" si="5"/>
        <v>5000</v>
      </c>
      <c r="F105" s="40"/>
      <c r="G105" s="40">
        <f>IF(B105="","",$D$10/Details!$B$6*$D105)</f>
        <v>2555.8236243915917</v>
      </c>
      <c r="H105" s="40">
        <f t="shared" si="6"/>
        <v>518720.54850270989</v>
      </c>
    </row>
    <row r="106" spans="2:8" ht="18" x14ac:dyDescent="0.25">
      <c r="B106" s="38">
        <f t="shared" si="4"/>
        <v>75</v>
      </c>
      <c r="C106" s="39">
        <f>IF(B105:B473&lt;&gt;"",IF(Details!$B$6=26,IF(B106=1,$D$12,C105+14),IF(Details!$B$6=52,IF(B106=1,$D$12,C105+7),DATE(YEAR($D$12),MONTH($D$12)+(B106-1)*Details!$B$7,IF(Details!$B$6=24,IF(1-MOD(B106,2)=1,DAY($D$12)+14,DAY($D$12)),DAY($D$12))))),"")</f>
        <v>47908</v>
      </c>
      <c r="D106" s="40">
        <f t="shared" si="7"/>
        <v>518720.54850270989</v>
      </c>
      <c r="E106" s="40">
        <f t="shared" si="5"/>
        <v>5000</v>
      </c>
      <c r="F106" s="40"/>
      <c r="G106" s="40">
        <f>IF(B106="","",$D$10/Details!$B$6*$D106)</f>
        <v>2593.6027425135494</v>
      </c>
      <c r="H106" s="40">
        <f t="shared" si="6"/>
        <v>526314.15124522347</v>
      </c>
    </row>
    <row r="107" spans="2:8" ht="18" x14ac:dyDescent="0.25">
      <c r="B107" s="38">
        <f t="shared" si="4"/>
        <v>76</v>
      </c>
      <c r="C107" s="39">
        <f>IF(B106:B474&lt;&gt;"",IF(Details!$B$6=26,IF(B107=1,$D$12,C106+14),IF(Details!$B$6=52,IF(B107=1,$D$12,C106+7),DATE(YEAR($D$12),MONTH($D$12)+(B107-1)*Details!$B$7,IF(Details!$B$6=24,IF(1-MOD(B107,2)=1,DAY($D$12)+14,DAY($D$12)),DAY($D$12))))),"")</f>
        <v>47939</v>
      </c>
      <c r="D107" s="40">
        <f t="shared" si="7"/>
        <v>526314.15124522347</v>
      </c>
      <c r="E107" s="40">
        <f t="shared" si="5"/>
        <v>5000</v>
      </c>
      <c r="F107" s="40"/>
      <c r="G107" s="40">
        <f>IF(B107="","",$D$10/Details!$B$6*$D107)</f>
        <v>2631.5707562261173</v>
      </c>
      <c r="H107" s="40">
        <f t="shared" si="6"/>
        <v>533945.72200144955</v>
      </c>
    </row>
    <row r="108" spans="2:8" ht="18" x14ac:dyDescent="0.25">
      <c r="B108" s="38">
        <f t="shared" si="4"/>
        <v>77</v>
      </c>
      <c r="C108" s="39">
        <f>IF(B107:B475&lt;&gt;"",IF(Details!$B$6=26,IF(B108=1,$D$12,C107+14),IF(Details!$B$6=52,IF(B108=1,$D$12,C107+7),DATE(YEAR($D$12),MONTH($D$12)+(B108-1)*Details!$B$7,IF(Details!$B$6=24,IF(1-MOD(B108,2)=1,DAY($D$12)+14,DAY($D$12)),DAY($D$12))))),"")</f>
        <v>47969</v>
      </c>
      <c r="D108" s="40">
        <f t="shared" si="7"/>
        <v>533945.72200144955</v>
      </c>
      <c r="E108" s="40">
        <f t="shared" si="5"/>
        <v>5000</v>
      </c>
      <c r="F108" s="40"/>
      <c r="G108" s="40">
        <f>IF(B108="","",$D$10/Details!$B$6*$D108)</f>
        <v>2669.7286100072479</v>
      </c>
      <c r="H108" s="40">
        <f t="shared" si="6"/>
        <v>541615.45061145676</v>
      </c>
    </row>
    <row r="109" spans="2:8" ht="18" x14ac:dyDescent="0.25">
      <c r="B109" s="38">
        <f t="shared" si="4"/>
        <v>78</v>
      </c>
      <c r="C109" s="39">
        <f>IF(B108:B476&lt;&gt;"",IF(Details!$B$6=26,IF(B109=1,$D$12,C108+14),IF(Details!$B$6=52,IF(B109=1,$D$12,C108+7),DATE(YEAR($D$12),MONTH($D$12)+(B109-1)*Details!$B$7,IF(Details!$B$6=24,IF(1-MOD(B109,2)=1,DAY($D$12)+14,DAY($D$12)),DAY($D$12))))),"")</f>
        <v>48000</v>
      </c>
      <c r="D109" s="40">
        <f t="shared" si="7"/>
        <v>541615.45061145676</v>
      </c>
      <c r="E109" s="40">
        <f t="shared" si="5"/>
        <v>5000</v>
      </c>
      <c r="F109" s="40"/>
      <c r="G109" s="40">
        <f>IF(B109="","",$D$10/Details!$B$6*$D109)</f>
        <v>2708.077253057284</v>
      </c>
      <c r="H109" s="40">
        <f t="shared" si="6"/>
        <v>549323.52786451404</v>
      </c>
    </row>
    <row r="110" spans="2:8" ht="18" x14ac:dyDescent="0.25">
      <c r="B110" s="38">
        <f t="shared" si="4"/>
        <v>79</v>
      </c>
      <c r="C110" s="39">
        <f>IF(B109:B477&lt;&gt;"",IF(Details!$B$6=26,IF(B110=1,$D$12,C109+14),IF(Details!$B$6=52,IF(B110=1,$D$12,C109+7),DATE(YEAR($D$12),MONTH($D$12)+(B110-1)*Details!$B$7,IF(Details!$B$6=24,IF(1-MOD(B110,2)=1,DAY($D$12)+14,DAY($D$12)),DAY($D$12))))),"")</f>
        <v>48030</v>
      </c>
      <c r="D110" s="40">
        <f t="shared" si="7"/>
        <v>549323.52786451404</v>
      </c>
      <c r="E110" s="40">
        <f t="shared" si="5"/>
        <v>5000</v>
      </c>
      <c r="F110" s="40"/>
      <c r="G110" s="40">
        <f>IF(B110="","",$D$10/Details!$B$6*$D110)</f>
        <v>2746.6176393225701</v>
      </c>
      <c r="H110" s="40">
        <f t="shared" si="6"/>
        <v>557070.14550383657</v>
      </c>
    </row>
    <row r="111" spans="2:8" ht="18" x14ac:dyDescent="0.25">
      <c r="B111" s="38">
        <f t="shared" si="4"/>
        <v>80</v>
      </c>
      <c r="C111" s="39">
        <f>IF(B110:B478&lt;&gt;"",IF(Details!$B$6=26,IF(B111=1,$D$12,C110+14),IF(Details!$B$6=52,IF(B111=1,$D$12,C110+7),DATE(YEAR($D$12),MONTH($D$12)+(B111-1)*Details!$B$7,IF(Details!$B$6=24,IF(1-MOD(B111,2)=1,DAY($D$12)+14,DAY($D$12)),DAY($D$12))))),"")</f>
        <v>48061</v>
      </c>
      <c r="D111" s="40">
        <f t="shared" si="7"/>
        <v>557070.14550383657</v>
      </c>
      <c r="E111" s="40">
        <f t="shared" si="5"/>
        <v>5000</v>
      </c>
      <c r="F111" s="40"/>
      <c r="G111" s="40">
        <f>IF(B111="","",$D$10/Details!$B$6*$D111)</f>
        <v>2785.3507275191828</v>
      </c>
      <c r="H111" s="40">
        <f t="shared" si="6"/>
        <v>564855.4962313557</v>
      </c>
    </row>
    <row r="112" spans="2:8" ht="18" x14ac:dyDescent="0.25">
      <c r="B112" s="38">
        <f t="shared" si="4"/>
        <v>81</v>
      </c>
      <c r="C112" s="39">
        <f>IF(B111:B479&lt;&gt;"",IF(Details!$B$6=26,IF(B112=1,$D$12,C111+14),IF(Details!$B$6=52,IF(B112=1,$D$12,C111+7),DATE(YEAR($D$12),MONTH($D$12)+(B112-1)*Details!$B$7,IF(Details!$B$6=24,IF(1-MOD(B112,2)=1,DAY($D$12)+14,DAY($D$12)),DAY($D$12))))),"")</f>
        <v>48092</v>
      </c>
      <c r="D112" s="40">
        <f t="shared" si="7"/>
        <v>564855.4962313557</v>
      </c>
      <c r="E112" s="40">
        <f t="shared" si="5"/>
        <v>5000</v>
      </c>
      <c r="F112" s="40"/>
      <c r="G112" s="40">
        <f>IF(B112="","",$D$10/Details!$B$6*$D112)</f>
        <v>2824.2774811567788</v>
      </c>
      <c r="H112" s="40">
        <f t="shared" si="6"/>
        <v>572679.77371251245</v>
      </c>
    </row>
    <row r="113" spans="2:8" ht="18" x14ac:dyDescent="0.25">
      <c r="B113" s="38">
        <f t="shared" si="4"/>
        <v>82</v>
      </c>
      <c r="C113" s="39">
        <f>IF(B112:B480&lt;&gt;"",IF(Details!$B$6=26,IF(B113=1,$D$12,C112+14),IF(Details!$B$6=52,IF(B113=1,$D$12,C112+7),DATE(YEAR($D$12),MONTH($D$12)+(B113-1)*Details!$B$7,IF(Details!$B$6=24,IF(1-MOD(B113,2)=1,DAY($D$12)+14,DAY($D$12)),DAY($D$12))))),"")</f>
        <v>48122</v>
      </c>
      <c r="D113" s="40">
        <f t="shared" si="7"/>
        <v>572679.77371251245</v>
      </c>
      <c r="E113" s="40">
        <f t="shared" si="5"/>
        <v>5000</v>
      </c>
      <c r="F113" s="40"/>
      <c r="G113" s="40">
        <f>IF(B113="","",$D$10/Details!$B$6*$D113)</f>
        <v>2863.3988685625623</v>
      </c>
      <c r="H113" s="40">
        <f t="shared" si="6"/>
        <v>580543.17258107499</v>
      </c>
    </row>
    <row r="114" spans="2:8" ht="18" x14ac:dyDescent="0.25">
      <c r="B114" s="38">
        <f t="shared" si="4"/>
        <v>83</v>
      </c>
      <c r="C114" s="39">
        <f>IF(B113:B481&lt;&gt;"",IF(Details!$B$6=26,IF(B114=1,$D$12,C113+14),IF(Details!$B$6=52,IF(B114=1,$D$12,C113+7),DATE(YEAR($D$12),MONTH($D$12)+(B114-1)*Details!$B$7,IF(Details!$B$6=24,IF(1-MOD(B114,2)=1,DAY($D$12)+14,DAY($D$12)),DAY($D$12))))),"")</f>
        <v>48153</v>
      </c>
      <c r="D114" s="40">
        <f t="shared" si="7"/>
        <v>580543.17258107499</v>
      </c>
      <c r="E114" s="40">
        <f t="shared" si="5"/>
        <v>5000</v>
      </c>
      <c r="F114" s="40"/>
      <c r="G114" s="40">
        <f>IF(B114="","",$D$10/Details!$B$6*$D114)</f>
        <v>2902.7158629053752</v>
      </c>
      <c r="H114" s="40">
        <f t="shared" si="6"/>
        <v>588445.88844398037</v>
      </c>
    </row>
    <row r="115" spans="2:8" ht="18" x14ac:dyDescent="0.25">
      <c r="B115" s="38">
        <f t="shared" si="4"/>
        <v>84</v>
      </c>
      <c r="C115" s="39">
        <f>IF(B114:B482&lt;&gt;"",IF(Details!$B$6=26,IF(B115=1,$D$12,C114+14),IF(Details!$B$6=52,IF(B115=1,$D$12,C114+7),DATE(YEAR($D$12),MONTH($D$12)+(B115-1)*Details!$B$7,IF(Details!$B$6=24,IF(1-MOD(B115,2)=1,DAY($D$12)+14,DAY($D$12)),DAY($D$12))))),"")</f>
        <v>48183</v>
      </c>
      <c r="D115" s="40">
        <f t="shared" si="7"/>
        <v>588445.88844398037</v>
      </c>
      <c r="E115" s="40">
        <f t="shared" si="5"/>
        <v>5000</v>
      </c>
      <c r="F115" s="40"/>
      <c r="G115" s="40">
        <f>IF(B115="","",$D$10/Details!$B$6*$D115)</f>
        <v>2942.229442219902</v>
      </c>
      <c r="H115" s="40">
        <f t="shared" si="6"/>
        <v>596388.11788620031</v>
      </c>
    </row>
    <row r="116" spans="2:8" ht="18" x14ac:dyDescent="0.25">
      <c r="B116" s="38">
        <f t="shared" si="4"/>
        <v>85</v>
      </c>
      <c r="C116" s="39">
        <f>IF(B115:B483&lt;&gt;"",IF(Details!$B$6=26,IF(B116=1,$D$12,C115+14),IF(Details!$B$6=52,IF(B116=1,$D$12,C115+7),DATE(YEAR($D$12),MONTH($D$12)+(B116-1)*Details!$B$7,IF(Details!$B$6=24,IF(1-MOD(B116,2)=1,DAY($D$12)+14,DAY($D$12)),DAY($D$12))))),"")</f>
        <v>48214</v>
      </c>
      <c r="D116" s="40">
        <f t="shared" si="7"/>
        <v>596388.11788620031</v>
      </c>
      <c r="E116" s="40">
        <f t="shared" si="5"/>
        <v>5000</v>
      </c>
      <c r="F116" s="40"/>
      <c r="G116" s="40">
        <f>IF(B116="","",$D$10/Details!$B$6*$D116)</f>
        <v>2981.9405894310016</v>
      </c>
      <c r="H116" s="40">
        <f t="shared" si="6"/>
        <v>604370.05847563129</v>
      </c>
    </row>
    <row r="117" spans="2:8" ht="18" x14ac:dyDescent="0.25">
      <c r="B117" s="38">
        <f t="shared" si="4"/>
        <v>86</v>
      </c>
      <c r="C117" s="39">
        <f>IF(B116:B484&lt;&gt;"",IF(Details!$B$6=26,IF(B117=1,$D$12,C116+14),IF(Details!$B$6=52,IF(B117=1,$D$12,C116+7),DATE(YEAR($D$12),MONTH($D$12)+(B117-1)*Details!$B$7,IF(Details!$B$6=24,IF(1-MOD(B117,2)=1,DAY($D$12)+14,DAY($D$12)),DAY($D$12))))),"")</f>
        <v>48245</v>
      </c>
      <c r="D117" s="40">
        <f t="shared" si="7"/>
        <v>604370.05847563129</v>
      </c>
      <c r="E117" s="40">
        <f t="shared" si="5"/>
        <v>5000</v>
      </c>
      <c r="F117" s="40"/>
      <c r="G117" s="40">
        <f>IF(B117="","",$D$10/Details!$B$6*$D117)</f>
        <v>3021.8502923781566</v>
      </c>
      <c r="H117" s="40">
        <f t="shared" si="6"/>
        <v>612391.90876800939</v>
      </c>
    </row>
    <row r="118" spans="2:8" ht="18" x14ac:dyDescent="0.25">
      <c r="B118" s="38">
        <f t="shared" si="4"/>
        <v>87</v>
      </c>
      <c r="C118" s="39">
        <f>IF(B117:B485&lt;&gt;"",IF(Details!$B$6=26,IF(B118=1,$D$12,C117+14),IF(Details!$B$6=52,IF(B118=1,$D$12,C117+7),DATE(YEAR($D$12),MONTH($D$12)+(B118-1)*Details!$B$7,IF(Details!$B$6=24,IF(1-MOD(B118,2)=1,DAY($D$12)+14,DAY($D$12)),DAY($D$12))))),"")</f>
        <v>48274</v>
      </c>
      <c r="D118" s="40">
        <f t="shared" si="7"/>
        <v>612391.90876800939</v>
      </c>
      <c r="E118" s="40">
        <f t="shared" si="5"/>
        <v>5000</v>
      </c>
      <c r="F118" s="40"/>
      <c r="G118" s="40">
        <f>IF(B118="","",$D$10/Details!$B$6*$D118)</f>
        <v>3061.959543840047</v>
      </c>
      <c r="H118" s="40">
        <f t="shared" si="6"/>
        <v>620453.86831184942</v>
      </c>
    </row>
    <row r="119" spans="2:8" ht="18" x14ac:dyDescent="0.25">
      <c r="B119" s="38">
        <f t="shared" si="4"/>
        <v>88</v>
      </c>
      <c r="C119" s="39">
        <f>IF(B118:B486&lt;&gt;"",IF(Details!$B$6=26,IF(B119=1,$D$12,C118+14),IF(Details!$B$6=52,IF(B119=1,$D$12,C118+7),DATE(YEAR($D$12),MONTH($D$12)+(B119-1)*Details!$B$7,IF(Details!$B$6=24,IF(1-MOD(B119,2)=1,DAY($D$12)+14,DAY($D$12)),DAY($D$12))))),"")</f>
        <v>48305</v>
      </c>
      <c r="D119" s="40">
        <f t="shared" si="7"/>
        <v>620453.86831184942</v>
      </c>
      <c r="E119" s="40">
        <f t="shared" si="5"/>
        <v>5000</v>
      </c>
      <c r="F119" s="40"/>
      <c r="G119" s="40">
        <f>IF(B119="","",$D$10/Details!$B$6*$D119)</f>
        <v>3102.2693415592471</v>
      </c>
      <c r="H119" s="40">
        <f t="shared" si="6"/>
        <v>628556.13765340869</v>
      </c>
    </row>
    <row r="120" spans="2:8" ht="18" x14ac:dyDescent="0.25">
      <c r="B120" s="38">
        <f t="shared" si="4"/>
        <v>89</v>
      </c>
      <c r="C120" s="39">
        <f>IF(B119:B487&lt;&gt;"",IF(Details!$B$6=26,IF(B120=1,$D$12,C119+14),IF(Details!$B$6=52,IF(B120=1,$D$12,C119+7),DATE(YEAR($D$12),MONTH($D$12)+(B120-1)*Details!$B$7,IF(Details!$B$6=24,IF(1-MOD(B120,2)=1,DAY($D$12)+14,DAY($D$12)),DAY($D$12))))),"")</f>
        <v>48335</v>
      </c>
      <c r="D120" s="40">
        <f t="shared" si="7"/>
        <v>628556.13765340869</v>
      </c>
      <c r="E120" s="40">
        <f t="shared" si="5"/>
        <v>5000</v>
      </c>
      <c r="F120" s="40"/>
      <c r="G120" s="40">
        <f>IF(B120="","",$D$10/Details!$B$6*$D120)</f>
        <v>3142.7806882670434</v>
      </c>
      <c r="H120" s="40">
        <f t="shared" si="6"/>
        <v>636698.91834167577</v>
      </c>
    </row>
    <row r="121" spans="2:8" ht="18" x14ac:dyDescent="0.25">
      <c r="B121" s="38">
        <f t="shared" si="4"/>
        <v>90</v>
      </c>
      <c r="C121" s="39">
        <f>IF(B120:B488&lt;&gt;"",IF(Details!$B$6=26,IF(B121=1,$D$12,C120+14),IF(Details!$B$6=52,IF(B121=1,$D$12,C120+7),DATE(YEAR($D$12),MONTH($D$12)+(B121-1)*Details!$B$7,IF(Details!$B$6=24,IF(1-MOD(B121,2)=1,DAY($D$12)+14,DAY($D$12)),DAY($D$12))))),"")</f>
        <v>48366</v>
      </c>
      <c r="D121" s="40">
        <f t="shared" si="7"/>
        <v>636698.91834167577</v>
      </c>
      <c r="E121" s="40">
        <f t="shared" si="5"/>
        <v>5000</v>
      </c>
      <c r="F121" s="40"/>
      <c r="G121" s="40">
        <f>IF(B121="","",$D$10/Details!$B$6*$D121)</f>
        <v>3183.4945917083787</v>
      </c>
      <c r="H121" s="40">
        <f t="shared" si="6"/>
        <v>644882.41293338418</v>
      </c>
    </row>
    <row r="122" spans="2:8" ht="18" x14ac:dyDescent="0.25">
      <c r="B122" s="38">
        <f t="shared" si="4"/>
        <v>91</v>
      </c>
      <c r="C122" s="39">
        <f>IF(B121:B489&lt;&gt;"",IF(Details!$B$6=26,IF(B122=1,$D$12,C121+14),IF(Details!$B$6=52,IF(B122=1,$D$12,C121+7),DATE(YEAR($D$12),MONTH($D$12)+(B122-1)*Details!$B$7,IF(Details!$B$6=24,IF(1-MOD(B122,2)=1,DAY($D$12)+14,DAY($D$12)),DAY($D$12))))),"")</f>
        <v>48396</v>
      </c>
      <c r="D122" s="40">
        <f t="shared" si="7"/>
        <v>644882.41293338418</v>
      </c>
      <c r="E122" s="40">
        <f t="shared" si="5"/>
        <v>5000</v>
      </c>
      <c r="F122" s="40"/>
      <c r="G122" s="40">
        <f>IF(B122="","",$D$10/Details!$B$6*$D122)</f>
        <v>3224.4120646669212</v>
      </c>
      <c r="H122" s="40">
        <f t="shared" si="6"/>
        <v>653106.82499805116</v>
      </c>
    </row>
    <row r="123" spans="2:8" ht="18" x14ac:dyDescent="0.25">
      <c r="B123" s="38">
        <f t="shared" si="4"/>
        <v>92</v>
      </c>
      <c r="C123" s="39">
        <f>IF(B122:B490&lt;&gt;"",IF(Details!$B$6=26,IF(B123=1,$D$12,C122+14),IF(Details!$B$6=52,IF(B123=1,$D$12,C122+7),DATE(YEAR($D$12),MONTH($D$12)+(B123-1)*Details!$B$7,IF(Details!$B$6=24,IF(1-MOD(B123,2)=1,DAY($D$12)+14,DAY($D$12)),DAY($D$12))))),"")</f>
        <v>48427</v>
      </c>
      <c r="D123" s="40">
        <f t="shared" si="7"/>
        <v>653106.82499805116</v>
      </c>
      <c r="E123" s="40">
        <f t="shared" si="5"/>
        <v>5000</v>
      </c>
      <c r="F123" s="40"/>
      <c r="G123" s="40">
        <f>IF(B123="","",$D$10/Details!$B$6*$D123)</f>
        <v>3265.5341249902558</v>
      </c>
      <c r="H123" s="40">
        <f t="shared" si="6"/>
        <v>661372.35912304139</v>
      </c>
    </row>
    <row r="124" spans="2:8" ht="18" x14ac:dyDescent="0.25">
      <c r="B124" s="38">
        <f t="shared" si="4"/>
        <v>93</v>
      </c>
      <c r="C124" s="39">
        <f>IF(B123:B491&lt;&gt;"",IF(Details!$B$6=26,IF(B124=1,$D$12,C123+14),IF(Details!$B$6=52,IF(B124=1,$D$12,C123+7),DATE(YEAR($D$12),MONTH($D$12)+(B124-1)*Details!$B$7,IF(Details!$B$6=24,IF(1-MOD(B124,2)=1,DAY($D$12)+14,DAY($D$12)),DAY($D$12))))),"")</f>
        <v>48458</v>
      </c>
      <c r="D124" s="40">
        <f t="shared" si="7"/>
        <v>661372.35912304139</v>
      </c>
      <c r="E124" s="40">
        <f t="shared" si="5"/>
        <v>5000</v>
      </c>
      <c r="F124" s="40"/>
      <c r="G124" s="40">
        <f>IF(B124="","",$D$10/Details!$B$6*$D124)</f>
        <v>3306.861795615207</v>
      </c>
      <c r="H124" s="40">
        <f t="shared" si="6"/>
        <v>669679.22091865656</v>
      </c>
    </row>
    <row r="125" spans="2:8" ht="18" x14ac:dyDescent="0.25">
      <c r="B125" s="38">
        <f t="shared" si="4"/>
        <v>94</v>
      </c>
      <c r="C125" s="39">
        <f>IF(B124:B492&lt;&gt;"",IF(Details!$B$6=26,IF(B125=1,$D$12,C124+14),IF(Details!$B$6=52,IF(B125=1,$D$12,C124+7),DATE(YEAR($D$12),MONTH($D$12)+(B125-1)*Details!$B$7,IF(Details!$B$6=24,IF(1-MOD(B125,2)=1,DAY($D$12)+14,DAY($D$12)),DAY($D$12))))),"")</f>
        <v>48488</v>
      </c>
      <c r="D125" s="40">
        <f t="shared" si="7"/>
        <v>669679.22091865656</v>
      </c>
      <c r="E125" s="40">
        <f t="shared" si="5"/>
        <v>5000</v>
      </c>
      <c r="F125" s="40"/>
      <c r="G125" s="40">
        <f>IF(B125="","",$D$10/Details!$B$6*$D125)</f>
        <v>3348.3961045932829</v>
      </c>
      <c r="H125" s="40">
        <f t="shared" si="6"/>
        <v>678027.61702324986</v>
      </c>
    </row>
    <row r="126" spans="2:8" ht="18" x14ac:dyDescent="0.25">
      <c r="B126" s="38">
        <f t="shared" si="4"/>
        <v>95</v>
      </c>
      <c r="C126" s="39">
        <f>IF(B125:B493&lt;&gt;"",IF(Details!$B$6=26,IF(B126=1,$D$12,C125+14),IF(Details!$B$6=52,IF(B126=1,$D$12,C125+7),DATE(YEAR($D$12),MONTH($D$12)+(B126-1)*Details!$B$7,IF(Details!$B$6=24,IF(1-MOD(B126,2)=1,DAY($D$12)+14,DAY($D$12)),DAY($D$12))))),"")</f>
        <v>48519</v>
      </c>
      <c r="D126" s="40">
        <f t="shared" si="7"/>
        <v>678027.61702324986</v>
      </c>
      <c r="E126" s="40">
        <f t="shared" si="5"/>
        <v>5000</v>
      </c>
      <c r="F126" s="40"/>
      <c r="G126" s="40">
        <f>IF(B126="","",$D$10/Details!$B$6*$D126)</f>
        <v>3390.1380851162494</v>
      </c>
      <c r="H126" s="40">
        <f t="shared" si="6"/>
        <v>686417.75510836614</v>
      </c>
    </row>
    <row r="127" spans="2:8" ht="18" x14ac:dyDescent="0.25">
      <c r="B127" s="38">
        <f t="shared" si="4"/>
        <v>96</v>
      </c>
      <c r="C127" s="39">
        <f>IF(B126:B494&lt;&gt;"",IF(Details!$B$6=26,IF(B127=1,$D$12,C126+14),IF(Details!$B$6=52,IF(B127=1,$D$12,C126+7),DATE(YEAR($D$12),MONTH($D$12)+(B127-1)*Details!$B$7,IF(Details!$B$6=24,IF(1-MOD(B127,2)=1,DAY($D$12)+14,DAY($D$12)),DAY($D$12))))),"")</f>
        <v>48549</v>
      </c>
      <c r="D127" s="40">
        <f t="shared" si="7"/>
        <v>686417.75510836614</v>
      </c>
      <c r="E127" s="40">
        <f t="shared" si="5"/>
        <v>5000</v>
      </c>
      <c r="F127" s="40"/>
      <c r="G127" s="40">
        <f>IF(B127="","",$D$10/Details!$B$6*$D127)</f>
        <v>3432.0887755418307</v>
      </c>
      <c r="H127" s="40">
        <f t="shared" si="6"/>
        <v>694849.843883908</v>
      </c>
    </row>
    <row r="128" spans="2:8" ht="18" x14ac:dyDescent="0.25">
      <c r="B128" s="38">
        <f t="shared" si="4"/>
        <v>97</v>
      </c>
      <c r="C128" s="39">
        <f>IF(B127:B495&lt;&gt;"",IF(Details!$B$6=26,IF(B128=1,$D$12,C127+14),IF(Details!$B$6=52,IF(B128=1,$D$12,C127+7),DATE(YEAR($D$12),MONTH($D$12)+(B128-1)*Details!$B$7,IF(Details!$B$6=24,IF(1-MOD(B128,2)=1,DAY($D$12)+14,DAY($D$12)),DAY($D$12))))),"")</f>
        <v>48580</v>
      </c>
      <c r="D128" s="40">
        <f t="shared" si="7"/>
        <v>694849.843883908</v>
      </c>
      <c r="E128" s="40">
        <f t="shared" si="5"/>
        <v>5000</v>
      </c>
      <c r="F128" s="40"/>
      <c r="G128" s="40">
        <f>IF(B128="","",$D$10/Details!$B$6*$D128)</f>
        <v>3474.2492194195402</v>
      </c>
      <c r="H128" s="40">
        <f t="shared" si="6"/>
        <v>703324.09310332756</v>
      </c>
    </row>
    <row r="129" spans="2:8" ht="18" x14ac:dyDescent="0.25">
      <c r="B129" s="38">
        <f t="shared" si="4"/>
        <v>98</v>
      </c>
      <c r="C129" s="39">
        <f>IF(B128:B496&lt;&gt;"",IF(Details!$B$6=26,IF(B129=1,$D$12,C128+14),IF(Details!$B$6=52,IF(B129=1,$D$12,C128+7),DATE(YEAR($D$12),MONTH($D$12)+(B129-1)*Details!$B$7,IF(Details!$B$6=24,IF(1-MOD(B129,2)=1,DAY($D$12)+14,DAY($D$12)),DAY($D$12))))),"")</f>
        <v>48611</v>
      </c>
      <c r="D129" s="40">
        <f t="shared" si="7"/>
        <v>703324.09310332756</v>
      </c>
      <c r="E129" s="40">
        <f t="shared" si="5"/>
        <v>5000</v>
      </c>
      <c r="F129" s="40"/>
      <c r="G129" s="40">
        <f>IF(B129="","",$D$10/Details!$B$6*$D129)</f>
        <v>3516.620465516638</v>
      </c>
      <c r="H129" s="40">
        <f t="shared" si="6"/>
        <v>711840.71356884425</v>
      </c>
    </row>
    <row r="130" spans="2:8" ht="18" x14ac:dyDescent="0.25">
      <c r="B130" s="38">
        <f t="shared" si="4"/>
        <v>99</v>
      </c>
      <c r="C130" s="39">
        <f>IF(B129:B497&lt;&gt;"",IF(Details!$B$6=26,IF(B130=1,$D$12,C129+14),IF(Details!$B$6=52,IF(B130=1,$D$12,C129+7),DATE(YEAR($D$12),MONTH($D$12)+(B130-1)*Details!$B$7,IF(Details!$B$6=24,IF(1-MOD(B130,2)=1,DAY($D$12)+14,DAY($D$12)),DAY($D$12))))),"")</f>
        <v>48639</v>
      </c>
      <c r="D130" s="40">
        <f t="shared" si="7"/>
        <v>711840.71356884425</v>
      </c>
      <c r="E130" s="40">
        <f t="shared" si="5"/>
        <v>5000</v>
      </c>
      <c r="F130" s="40"/>
      <c r="G130" s="40">
        <f>IF(B130="","",$D$10/Details!$B$6*$D130)</f>
        <v>3559.2035678442212</v>
      </c>
      <c r="H130" s="40">
        <f t="shared" si="6"/>
        <v>720399.91713668848</v>
      </c>
    </row>
    <row r="131" spans="2:8" ht="18" x14ac:dyDescent="0.25">
      <c r="B131" s="38">
        <f t="shared" si="4"/>
        <v>100</v>
      </c>
      <c r="C131" s="39">
        <f>IF(B130:B498&lt;&gt;"",IF(Details!$B$6=26,IF(B131=1,$D$12,C130+14),IF(Details!$B$6=52,IF(B131=1,$D$12,C130+7),DATE(YEAR($D$12),MONTH($D$12)+(B131-1)*Details!$B$7,IF(Details!$B$6=24,IF(1-MOD(B131,2)=1,DAY($D$12)+14,DAY($D$12)),DAY($D$12))))),"")</f>
        <v>48670</v>
      </c>
      <c r="D131" s="40">
        <f t="shared" si="7"/>
        <v>720399.91713668848</v>
      </c>
      <c r="E131" s="40">
        <f t="shared" si="5"/>
        <v>5000</v>
      </c>
      <c r="F131" s="40"/>
      <c r="G131" s="40">
        <f>IF(B131="","",$D$10/Details!$B$6*$D131)</f>
        <v>3601.9995856834425</v>
      </c>
      <c r="H131" s="40">
        <f t="shared" si="6"/>
        <v>729001.91672237194</v>
      </c>
    </row>
    <row r="132" spans="2:8" ht="18" x14ac:dyDescent="0.25">
      <c r="B132" s="38">
        <f t="shared" si="4"/>
        <v>101</v>
      </c>
      <c r="C132" s="39">
        <f>IF(B131:B499&lt;&gt;"",IF(Details!$B$6=26,IF(B132=1,$D$12,C131+14),IF(Details!$B$6=52,IF(B132=1,$D$12,C131+7),DATE(YEAR($D$12),MONTH($D$12)+(B132-1)*Details!$B$7,IF(Details!$B$6=24,IF(1-MOD(B132,2)=1,DAY($D$12)+14,DAY($D$12)),DAY($D$12))))),"")</f>
        <v>48700</v>
      </c>
      <c r="D132" s="40">
        <f t="shared" si="7"/>
        <v>729001.91672237194</v>
      </c>
      <c r="E132" s="40">
        <f t="shared" si="5"/>
        <v>5000</v>
      </c>
      <c r="F132" s="40"/>
      <c r="G132" s="40">
        <f>IF(B132="","",$D$10/Details!$B$6*$D132)</f>
        <v>3645.0095836118599</v>
      </c>
      <c r="H132" s="40">
        <f t="shared" si="6"/>
        <v>737646.9263059838</v>
      </c>
    </row>
    <row r="133" spans="2:8" ht="18" x14ac:dyDescent="0.25">
      <c r="B133" s="38">
        <f t="shared" si="4"/>
        <v>102</v>
      </c>
      <c r="C133" s="39">
        <f>IF(B132:B500&lt;&gt;"",IF(Details!$B$6=26,IF(B133=1,$D$12,C132+14),IF(Details!$B$6=52,IF(B133=1,$D$12,C132+7),DATE(YEAR($D$12),MONTH($D$12)+(B133-1)*Details!$B$7,IF(Details!$B$6=24,IF(1-MOD(B133,2)=1,DAY($D$12)+14,DAY($D$12)),DAY($D$12))))),"")</f>
        <v>48731</v>
      </c>
      <c r="D133" s="40">
        <f t="shared" si="7"/>
        <v>737646.9263059838</v>
      </c>
      <c r="E133" s="40">
        <f t="shared" si="5"/>
        <v>5000</v>
      </c>
      <c r="F133" s="40"/>
      <c r="G133" s="40">
        <f>IF(B133="","",$D$10/Details!$B$6*$D133)</f>
        <v>3688.2346315299192</v>
      </c>
      <c r="H133" s="40">
        <f t="shared" si="6"/>
        <v>746335.16093751369</v>
      </c>
    </row>
    <row r="134" spans="2:8" ht="18" x14ac:dyDescent="0.25">
      <c r="B134" s="38">
        <f t="shared" si="4"/>
        <v>103</v>
      </c>
      <c r="C134" s="39">
        <f>IF(B133:B501&lt;&gt;"",IF(Details!$B$6=26,IF(B134=1,$D$12,C133+14),IF(Details!$B$6=52,IF(B134=1,$D$12,C133+7),DATE(YEAR($D$12),MONTH($D$12)+(B134-1)*Details!$B$7,IF(Details!$B$6=24,IF(1-MOD(B134,2)=1,DAY($D$12)+14,DAY($D$12)),DAY($D$12))))),"")</f>
        <v>48761</v>
      </c>
      <c r="D134" s="40">
        <f t="shared" si="7"/>
        <v>746335.16093751369</v>
      </c>
      <c r="E134" s="40">
        <f t="shared" si="5"/>
        <v>5000</v>
      </c>
      <c r="F134" s="40"/>
      <c r="G134" s="40">
        <f>IF(B134="","",$D$10/Details!$B$6*$D134)</f>
        <v>3731.6758046875684</v>
      </c>
      <c r="H134" s="40">
        <f t="shared" si="6"/>
        <v>755066.83674220124</v>
      </c>
    </row>
    <row r="135" spans="2:8" ht="18" x14ac:dyDescent="0.25">
      <c r="B135" s="38">
        <f t="shared" si="4"/>
        <v>104</v>
      </c>
      <c r="C135" s="39">
        <f>IF(B134:B502&lt;&gt;"",IF(Details!$B$6=26,IF(B135=1,$D$12,C134+14),IF(Details!$B$6=52,IF(B135=1,$D$12,C134+7),DATE(YEAR($D$12),MONTH($D$12)+(B135-1)*Details!$B$7,IF(Details!$B$6=24,IF(1-MOD(B135,2)=1,DAY($D$12)+14,DAY($D$12)),DAY($D$12))))),"")</f>
        <v>48792</v>
      </c>
      <c r="D135" s="40">
        <f t="shared" si="7"/>
        <v>755066.83674220124</v>
      </c>
      <c r="E135" s="40">
        <f t="shared" si="5"/>
        <v>5000</v>
      </c>
      <c r="F135" s="40"/>
      <c r="G135" s="40">
        <f>IF(B135="","",$D$10/Details!$B$6*$D135)</f>
        <v>3775.3341837110061</v>
      </c>
      <c r="H135" s="40">
        <f t="shared" si="6"/>
        <v>763842.17092591221</v>
      </c>
    </row>
    <row r="136" spans="2:8" ht="18" x14ac:dyDescent="0.25">
      <c r="B136" s="38">
        <f t="shared" si="4"/>
        <v>105</v>
      </c>
      <c r="C136" s="39">
        <f>IF(B135:B503&lt;&gt;"",IF(Details!$B$6=26,IF(B136=1,$D$12,C135+14),IF(Details!$B$6=52,IF(B136=1,$D$12,C135+7),DATE(YEAR($D$12),MONTH($D$12)+(B136-1)*Details!$B$7,IF(Details!$B$6=24,IF(1-MOD(B136,2)=1,DAY($D$12)+14,DAY($D$12)),DAY($D$12))))),"")</f>
        <v>48823</v>
      </c>
      <c r="D136" s="40">
        <f t="shared" si="7"/>
        <v>763842.17092591221</v>
      </c>
      <c r="E136" s="40">
        <f t="shared" si="5"/>
        <v>5000</v>
      </c>
      <c r="F136" s="40"/>
      <c r="G136" s="40">
        <f>IF(B136="","",$D$10/Details!$B$6*$D136)</f>
        <v>3819.2108546295613</v>
      </c>
      <c r="H136" s="40">
        <f t="shared" si="6"/>
        <v>772661.38178054173</v>
      </c>
    </row>
    <row r="137" spans="2:8" ht="18" x14ac:dyDescent="0.25">
      <c r="B137" s="38">
        <f t="shared" si="4"/>
        <v>106</v>
      </c>
      <c r="C137" s="39">
        <f>IF(B136:B504&lt;&gt;"",IF(Details!$B$6=26,IF(B137=1,$D$12,C136+14),IF(Details!$B$6=52,IF(B137=1,$D$12,C136+7),DATE(YEAR($D$12),MONTH($D$12)+(B137-1)*Details!$B$7,IF(Details!$B$6=24,IF(1-MOD(B137,2)=1,DAY($D$12)+14,DAY($D$12)),DAY($D$12))))),"")</f>
        <v>48853</v>
      </c>
      <c r="D137" s="40">
        <f t="shared" si="7"/>
        <v>772661.38178054173</v>
      </c>
      <c r="E137" s="40">
        <f t="shared" si="5"/>
        <v>5000</v>
      </c>
      <c r="F137" s="40"/>
      <c r="G137" s="40">
        <f>IF(B137="","",$D$10/Details!$B$6*$D137)</f>
        <v>3863.3069089027085</v>
      </c>
      <c r="H137" s="40">
        <f t="shared" si="6"/>
        <v>781524.68868944445</v>
      </c>
    </row>
    <row r="138" spans="2:8" ht="18" x14ac:dyDescent="0.25">
      <c r="B138" s="38">
        <f t="shared" si="4"/>
        <v>107</v>
      </c>
      <c r="C138" s="39">
        <f>IF(B137:B505&lt;&gt;"",IF(Details!$B$6=26,IF(B138=1,$D$12,C137+14),IF(Details!$B$6=52,IF(B138=1,$D$12,C137+7),DATE(YEAR($D$12),MONTH($D$12)+(B138-1)*Details!$B$7,IF(Details!$B$6=24,IF(1-MOD(B138,2)=1,DAY($D$12)+14,DAY($D$12)),DAY($D$12))))),"")</f>
        <v>48884</v>
      </c>
      <c r="D138" s="40">
        <f t="shared" si="7"/>
        <v>781524.68868944445</v>
      </c>
      <c r="E138" s="40">
        <f t="shared" si="5"/>
        <v>5000</v>
      </c>
      <c r="F138" s="40"/>
      <c r="G138" s="40">
        <f>IF(B138="","",$D$10/Details!$B$6*$D138)</f>
        <v>3907.6234434472221</v>
      </c>
      <c r="H138" s="40">
        <f t="shared" si="6"/>
        <v>790432.31213289162</v>
      </c>
    </row>
    <row r="139" spans="2:8" ht="18" x14ac:dyDescent="0.25">
      <c r="B139" s="38">
        <f t="shared" si="4"/>
        <v>108</v>
      </c>
      <c r="C139" s="39">
        <f>IF(B138:B506&lt;&gt;"",IF(Details!$B$6=26,IF(B139=1,$D$12,C138+14),IF(Details!$B$6=52,IF(B139=1,$D$12,C138+7),DATE(YEAR($D$12),MONTH($D$12)+(B139-1)*Details!$B$7,IF(Details!$B$6=24,IF(1-MOD(B139,2)=1,DAY($D$12)+14,DAY($D$12)),DAY($D$12))))),"")</f>
        <v>48914</v>
      </c>
      <c r="D139" s="40">
        <f t="shared" si="7"/>
        <v>790432.31213289162</v>
      </c>
      <c r="E139" s="40">
        <f t="shared" si="5"/>
        <v>5000</v>
      </c>
      <c r="F139" s="40"/>
      <c r="G139" s="40">
        <f>IF(B139="","",$D$10/Details!$B$6*$D139)</f>
        <v>3952.1615606644582</v>
      </c>
      <c r="H139" s="40">
        <f t="shared" si="6"/>
        <v>799384.47369355604</v>
      </c>
    </row>
    <row r="140" spans="2:8" ht="18" x14ac:dyDescent="0.25">
      <c r="B140" s="38">
        <f t="shared" si="4"/>
        <v>109</v>
      </c>
      <c r="C140" s="39">
        <f>IF(B139:B507&lt;&gt;"",IF(Details!$B$6=26,IF(B140=1,$D$12,C139+14),IF(Details!$B$6=52,IF(B140=1,$D$12,C139+7),DATE(YEAR($D$12),MONTH($D$12)+(B140-1)*Details!$B$7,IF(Details!$B$6=24,IF(1-MOD(B140,2)=1,DAY($D$12)+14,DAY($D$12)),DAY($D$12))))),"")</f>
        <v>48945</v>
      </c>
      <c r="D140" s="40">
        <f t="shared" si="7"/>
        <v>799384.47369355604</v>
      </c>
      <c r="E140" s="40">
        <f t="shared" si="5"/>
        <v>5000</v>
      </c>
      <c r="F140" s="40"/>
      <c r="G140" s="40">
        <f>IF(B140="","",$D$10/Details!$B$6*$D140)</f>
        <v>3996.9223684677804</v>
      </c>
      <c r="H140" s="40">
        <f t="shared" si="6"/>
        <v>808381.39606202382</v>
      </c>
    </row>
    <row r="141" spans="2:8" ht="18" x14ac:dyDescent="0.25">
      <c r="B141" s="38">
        <f t="shared" si="4"/>
        <v>110</v>
      </c>
      <c r="C141" s="39">
        <f>IF(B140:B508&lt;&gt;"",IF(Details!$B$6=26,IF(B141=1,$D$12,C140+14),IF(Details!$B$6=52,IF(B141=1,$D$12,C140+7),DATE(YEAR($D$12),MONTH($D$12)+(B141-1)*Details!$B$7,IF(Details!$B$6=24,IF(1-MOD(B141,2)=1,DAY($D$12)+14,DAY($D$12)),DAY($D$12))))),"")</f>
        <v>48976</v>
      </c>
      <c r="D141" s="40">
        <f t="shared" si="7"/>
        <v>808381.39606202382</v>
      </c>
      <c r="E141" s="40">
        <f t="shared" si="5"/>
        <v>5000</v>
      </c>
      <c r="F141" s="40"/>
      <c r="G141" s="40">
        <f>IF(B141="","",$D$10/Details!$B$6*$D141)</f>
        <v>4041.9069803101193</v>
      </c>
      <c r="H141" s="40">
        <f t="shared" si="6"/>
        <v>817423.30304233392</v>
      </c>
    </row>
    <row r="142" spans="2:8" ht="18" x14ac:dyDescent="0.25">
      <c r="B142" s="38">
        <f t="shared" si="4"/>
        <v>111</v>
      </c>
      <c r="C142" s="39">
        <f>IF(B141:B509&lt;&gt;"",IF(Details!$B$6=26,IF(B142=1,$D$12,C141+14),IF(Details!$B$6=52,IF(B142=1,$D$12,C141+7),DATE(YEAR($D$12),MONTH($D$12)+(B142-1)*Details!$B$7,IF(Details!$B$6=24,IF(1-MOD(B142,2)=1,DAY($D$12)+14,DAY($D$12)),DAY($D$12))))),"")</f>
        <v>49004</v>
      </c>
      <c r="D142" s="40">
        <f t="shared" si="7"/>
        <v>817423.30304233392</v>
      </c>
      <c r="E142" s="40">
        <f t="shared" si="5"/>
        <v>5000</v>
      </c>
      <c r="F142" s="40"/>
      <c r="G142" s="40">
        <f>IF(B142="","",$D$10/Details!$B$6*$D142)</f>
        <v>4087.1165152116696</v>
      </c>
      <c r="H142" s="40">
        <f t="shared" si="6"/>
        <v>826510.41955754557</v>
      </c>
    </row>
    <row r="143" spans="2:8" ht="18" x14ac:dyDescent="0.25">
      <c r="B143" s="38">
        <f t="shared" si="4"/>
        <v>112</v>
      </c>
      <c r="C143" s="39">
        <f>IF(B142:B510&lt;&gt;"",IF(Details!$B$6=26,IF(B143=1,$D$12,C142+14),IF(Details!$B$6=52,IF(B143=1,$D$12,C142+7),DATE(YEAR($D$12),MONTH($D$12)+(B143-1)*Details!$B$7,IF(Details!$B$6=24,IF(1-MOD(B143,2)=1,DAY($D$12)+14,DAY($D$12)),DAY($D$12))))),"")</f>
        <v>49035</v>
      </c>
      <c r="D143" s="40">
        <f t="shared" si="7"/>
        <v>826510.41955754557</v>
      </c>
      <c r="E143" s="40">
        <f t="shared" si="5"/>
        <v>5000</v>
      </c>
      <c r="F143" s="40"/>
      <c r="G143" s="40">
        <f>IF(B143="","",$D$10/Details!$B$6*$D143)</f>
        <v>4132.5520977877277</v>
      </c>
      <c r="H143" s="40">
        <f t="shared" si="6"/>
        <v>835642.9716553333</v>
      </c>
    </row>
    <row r="144" spans="2:8" ht="18" x14ac:dyDescent="0.25">
      <c r="B144" s="38">
        <f t="shared" si="4"/>
        <v>113</v>
      </c>
      <c r="C144" s="39">
        <f>IF(B143:B511&lt;&gt;"",IF(Details!$B$6=26,IF(B144=1,$D$12,C143+14),IF(Details!$B$6=52,IF(B144=1,$D$12,C143+7),DATE(YEAR($D$12),MONTH($D$12)+(B144-1)*Details!$B$7,IF(Details!$B$6=24,IF(1-MOD(B144,2)=1,DAY($D$12)+14,DAY($D$12)),DAY($D$12))))),"")</f>
        <v>49065</v>
      </c>
      <c r="D144" s="40">
        <f t="shared" si="7"/>
        <v>835642.9716553333</v>
      </c>
      <c r="E144" s="40">
        <f t="shared" si="5"/>
        <v>5000</v>
      </c>
      <c r="F144" s="40"/>
      <c r="G144" s="40">
        <f>IF(B144="","",$D$10/Details!$B$6*$D144)</f>
        <v>4178.2148582766667</v>
      </c>
      <c r="H144" s="40">
        <f t="shared" si="6"/>
        <v>844821.18651360995</v>
      </c>
    </row>
    <row r="145" spans="2:8" ht="18" x14ac:dyDescent="0.25">
      <c r="B145" s="38">
        <f t="shared" si="4"/>
        <v>114</v>
      </c>
      <c r="C145" s="39">
        <f>IF(B144:B512&lt;&gt;"",IF(Details!$B$6=26,IF(B145=1,$D$12,C144+14),IF(Details!$B$6=52,IF(B145=1,$D$12,C144+7),DATE(YEAR($D$12),MONTH($D$12)+(B145-1)*Details!$B$7,IF(Details!$B$6=24,IF(1-MOD(B145,2)=1,DAY($D$12)+14,DAY($D$12)),DAY($D$12))))),"")</f>
        <v>49096</v>
      </c>
      <c r="D145" s="40">
        <f t="shared" si="7"/>
        <v>844821.18651360995</v>
      </c>
      <c r="E145" s="40">
        <f t="shared" si="5"/>
        <v>5000</v>
      </c>
      <c r="F145" s="40"/>
      <c r="G145" s="40">
        <f>IF(B145="","",$D$10/Details!$B$6*$D145)</f>
        <v>4224.1059325680499</v>
      </c>
      <c r="H145" s="40">
        <f t="shared" si="6"/>
        <v>854045.29244617803</v>
      </c>
    </row>
    <row r="146" spans="2:8" ht="18" x14ac:dyDescent="0.25">
      <c r="B146" s="38">
        <f t="shared" si="4"/>
        <v>115</v>
      </c>
      <c r="C146" s="39">
        <f>IF(B145:B513&lt;&gt;"",IF(Details!$B$6=26,IF(B146=1,$D$12,C145+14),IF(Details!$B$6=52,IF(B146=1,$D$12,C145+7),DATE(YEAR($D$12),MONTH($D$12)+(B146-1)*Details!$B$7,IF(Details!$B$6=24,IF(1-MOD(B146,2)=1,DAY($D$12)+14,DAY($D$12)),DAY($D$12))))),"")</f>
        <v>49126</v>
      </c>
      <c r="D146" s="40">
        <f t="shared" si="7"/>
        <v>854045.29244617803</v>
      </c>
      <c r="E146" s="40">
        <f t="shared" si="5"/>
        <v>5000</v>
      </c>
      <c r="F146" s="40"/>
      <c r="G146" s="40">
        <f>IF(B146="","",$D$10/Details!$B$6*$D146)</f>
        <v>4270.2264622308903</v>
      </c>
      <c r="H146" s="40">
        <f t="shared" si="6"/>
        <v>863315.51890840894</v>
      </c>
    </row>
    <row r="147" spans="2:8" ht="18" x14ac:dyDescent="0.25">
      <c r="B147" s="38">
        <f t="shared" si="4"/>
        <v>116</v>
      </c>
      <c r="C147" s="39">
        <f>IF(B146:B514&lt;&gt;"",IF(Details!$B$6=26,IF(B147=1,$D$12,C146+14),IF(Details!$B$6=52,IF(B147=1,$D$12,C146+7),DATE(YEAR($D$12),MONTH($D$12)+(B147-1)*Details!$B$7,IF(Details!$B$6=24,IF(1-MOD(B147,2)=1,DAY($D$12)+14,DAY($D$12)),DAY($D$12))))),"")</f>
        <v>49157</v>
      </c>
      <c r="D147" s="40">
        <f t="shared" si="7"/>
        <v>863315.51890840894</v>
      </c>
      <c r="E147" s="40">
        <f t="shared" si="5"/>
        <v>5000</v>
      </c>
      <c r="F147" s="40"/>
      <c r="G147" s="40">
        <f>IF(B147="","",$D$10/Details!$B$6*$D147)</f>
        <v>4316.5775945420446</v>
      </c>
      <c r="H147" s="40">
        <f t="shared" si="6"/>
        <v>872632.096502951</v>
      </c>
    </row>
    <row r="148" spans="2:8" ht="18" x14ac:dyDescent="0.25">
      <c r="B148" s="38">
        <f t="shared" si="4"/>
        <v>117</v>
      </c>
      <c r="C148" s="39">
        <f>IF(B147:B515&lt;&gt;"",IF(Details!$B$6=26,IF(B148=1,$D$12,C147+14),IF(Details!$B$6=52,IF(B148=1,$D$12,C147+7),DATE(YEAR($D$12),MONTH($D$12)+(B148-1)*Details!$B$7,IF(Details!$B$6=24,IF(1-MOD(B148,2)=1,DAY($D$12)+14,DAY($D$12)),DAY($D$12))))),"")</f>
        <v>49188</v>
      </c>
      <c r="D148" s="40">
        <f t="shared" si="7"/>
        <v>872632.096502951</v>
      </c>
      <c r="E148" s="40">
        <f t="shared" si="5"/>
        <v>5000</v>
      </c>
      <c r="F148" s="40"/>
      <c r="G148" s="40">
        <f>IF(B148="","",$D$10/Details!$B$6*$D148)</f>
        <v>4363.1604825147551</v>
      </c>
      <c r="H148" s="40">
        <f t="shared" si="6"/>
        <v>881995.25698546576</v>
      </c>
    </row>
    <row r="149" spans="2:8" ht="18" x14ac:dyDescent="0.25">
      <c r="B149" s="38">
        <f t="shared" si="4"/>
        <v>118</v>
      </c>
      <c r="C149" s="39">
        <f>IF(B148:B516&lt;&gt;"",IF(Details!$B$6=26,IF(B149=1,$D$12,C148+14),IF(Details!$B$6=52,IF(B149=1,$D$12,C148+7),DATE(YEAR($D$12),MONTH($D$12)+(B149-1)*Details!$B$7,IF(Details!$B$6=24,IF(1-MOD(B149,2)=1,DAY($D$12)+14,DAY($D$12)),DAY($D$12))))),"")</f>
        <v>49218</v>
      </c>
      <c r="D149" s="40">
        <f t="shared" si="7"/>
        <v>881995.25698546576</v>
      </c>
      <c r="E149" s="40">
        <f t="shared" si="5"/>
        <v>5000</v>
      </c>
      <c r="F149" s="40"/>
      <c r="G149" s="40">
        <f>IF(B149="","",$D$10/Details!$B$6*$D149)</f>
        <v>4409.9762849273293</v>
      </c>
      <c r="H149" s="40">
        <f t="shared" si="6"/>
        <v>891405.2332703931</v>
      </c>
    </row>
    <row r="150" spans="2:8" ht="18" x14ac:dyDescent="0.25">
      <c r="B150" s="38">
        <f t="shared" si="4"/>
        <v>119</v>
      </c>
      <c r="C150" s="39">
        <f>IF(B149:B517&lt;&gt;"",IF(Details!$B$6=26,IF(B150=1,$D$12,C149+14),IF(Details!$B$6=52,IF(B150=1,$D$12,C149+7),DATE(YEAR($D$12),MONTH($D$12)+(B150-1)*Details!$B$7,IF(Details!$B$6=24,IF(1-MOD(B150,2)=1,DAY($D$12)+14,DAY($D$12)),DAY($D$12))))),"")</f>
        <v>49249</v>
      </c>
      <c r="D150" s="40">
        <f t="shared" si="7"/>
        <v>891405.2332703931</v>
      </c>
      <c r="E150" s="40">
        <f t="shared" si="5"/>
        <v>5000</v>
      </c>
      <c r="F150" s="40"/>
      <c r="G150" s="40">
        <f>IF(B150="","",$D$10/Details!$B$6*$D150)</f>
        <v>4457.0261663519659</v>
      </c>
      <c r="H150" s="40">
        <f t="shared" si="6"/>
        <v>900862.25943674508</v>
      </c>
    </row>
    <row r="151" spans="2:8" ht="18" x14ac:dyDescent="0.25">
      <c r="B151" s="38">
        <f t="shared" si="4"/>
        <v>120</v>
      </c>
      <c r="C151" s="39">
        <f>IF(B150:B518&lt;&gt;"",IF(Details!$B$6=26,IF(B151=1,$D$12,C150+14),IF(Details!$B$6=52,IF(B151=1,$D$12,C150+7),DATE(YEAR($D$12),MONTH($D$12)+(B151-1)*Details!$B$7,IF(Details!$B$6=24,IF(1-MOD(B151,2)=1,DAY($D$12)+14,DAY($D$12)),DAY($D$12))))),"")</f>
        <v>49279</v>
      </c>
      <c r="D151" s="40">
        <f t="shared" si="7"/>
        <v>900862.25943674508</v>
      </c>
      <c r="E151" s="40">
        <f t="shared" si="5"/>
        <v>5000</v>
      </c>
      <c r="F151" s="40"/>
      <c r="G151" s="40">
        <f>IF(B151="","",$D$10/Details!$B$6*$D151)</f>
        <v>4504.3112971837254</v>
      </c>
      <c r="H151" s="40">
        <f t="shared" si="6"/>
        <v>910366.57073392882</v>
      </c>
    </row>
    <row r="152" spans="2:8" ht="18" x14ac:dyDescent="0.25">
      <c r="B152" s="38">
        <f t="shared" si="4"/>
        <v>121</v>
      </c>
      <c r="C152" s="39">
        <f>IF(B151:B519&lt;&gt;"",IF(Details!$B$6=26,IF(B152=1,$D$12,C151+14),IF(Details!$B$6=52,IF(B152=1,$D$12,C151+7),DATE(YEAR($D$12),MONTH($D$12)+(B152-1)*Details!$B$7,IF(Details!$B$6=24,IF(1-MOD(B152,2)=1,DAY($D$12)+14,DAY($D$12)),DAY($D$12))))),"")</f>
        <v>49310</v>
      </c>
      <c r="D152" s="40">
        <f t="shared" si="7"/>
        <v>910366.57073392882</v>
      </c>
      <c r="E152" s="40">
        <f t="shared" si="5"/>
        <v>5000</v>
      </c>
      <c r="F152" s="40"/>
      <c r="G152" s="40">
        <f>IF(B152="","",$D$10/Details!$B$6*$D152)</f>
        <v>4551.8328536696445</v>
      </c>
      <c r="H152" s="40">
        <f t="shared" si="6"/>
        <v>919918.40358759847</v>
      </c>
    </row>
    <row r="153" spans="2:8" ht="18" x14ac:dyDescent="0.25">
      <c r="B153" s="38">
        <f t="shared" si="4"/>
        <v>122</v>
      </c>
      <c r="C153" s="39">
        <f>IF(B152:B520&lt;&gt;"",IF(Details!$B$6=26,IF(B153=1,$D$12,C152+14),IF(Details!$B$6=52,IF(B153=1,$D$12,C152+7),DATE(YEAR($D$12),MONTH($D$12)+(B153-1)*Details!$B$7,IF(Details!$B$6=24,IF(1-MOD(B153,2)=1,DAY($D$12)+14,DAY($D$12)),DAY($D$12))))),"")</f>
        <v>49341</v>
      </c>
      <c r="D153" s="40">
        <f t="shared" si="7"/>
        <v>919918.40358759847</v>
      </c>
      <c r="E153" s="40">
        <f t="shared" si="5"/>
        <v>5000</v>
      </c>
      <c r="F153" s="40"/>
      <c r="G153" s="40">
        <f>IF(B153="","",$D$10/Details!$B$6*$D153)</f>
        <v>4599.5920179379928</v>
      </c>
      <c r="H153" s="40">
        <f t="shared" si="6"/>
        <v>929517.9956055365</v>
      </c>
    </row>
    <row r="154" spans="2:8" ht="18" x14ac:dyDescent="0.25">
      <c r="B154" s="38">
        <f t="shared" si="4"/>
        <v>123</v>
      </c>
      <c r="C154" s="39">
        <f>IF(B153:B521&lt;&gt;"",IF(Details!$B$6=26,IF(B154=1,$D$12,C153+14),IF(Details!$B$6=52,IF(B154=1,$D$12,C153+7),DATE(YEAR($D$12),MONTH($D$12)+(B154-1)*Details!$B$7,IF(Details!$B$6=24,IF(1-MOD(B154,2)=1,DAY($D$12)+14,DAY($D$12)),DAY($D$12))))),"")</f>
        <v>49369</v>
      </c>
      <c r="D154" s="40">
        <f t="shared" si="7"/>
        <v>929517.9956055365</v>
      </c>
      <c r="E154" s="40">
        <f t="shared" si="5"/>
        <v>5000</v>
      </c>
      <c r="F154" s="40"/>
      <c r="G154" s="40">
        <f>IF(B154="","",$D$10/Details!$B$6*$D154)</f>
        <v>4647.5899780276823</v>
      </c>
      <c r="H154" s="40">
        <f t="shared" si="6"/>
        <v>939165.58558356424</v>
      </c>
    </row>
    <row r="155" spans="2:8" ht="18" x14ac:dyDescent="0.25">
      <c r="B155" s="38">
        <f t="shared" si="4"/>
        <v>124</v>
      </c>
      <c r="C155" s="39">
        <f>IF(B154:B522&lt;&gt;"",IF(Details!$B$6=26,IF(B155=1,$D$12,C154+14),IF(Details!$B$6=52,IF(B155=1,$D$12,C154+7),DATE(YEAR($D$12),MONTH($D$12)+(B155-1)*Details!$B$7,IF(Details!$B$6=24,IF(1-MOD(B155,2)=1,DAY($D$12)+14,DAY($D$12)),DAY($D$12))))),"")</f>
        <v>49400</v>
      </c>
      <c r="D155" s="40">
        <f t="shared" si="7"/>
        <v>939165.58558356424</v>
      </c>
      <c r="E155" s="40">
        <f t="shared" si="5"/>
        <v>5000</v>
      </c>
      <c r="F155" s="40"/>
      <c r="G155" s="40">
        <f>IF(B155="","",$D$10/Details!$B$6*$D155)</f>
        <v>4695.8279279178214</v>
      </c>
      <c r="H155" s="40">
        <f t="shared" si="6"/>
        <v>948861.41351148207</v>
      </c>
    </row>
    <row r="156" spans="2:8" ht="18" x14ac:dyDescent="0.25">
      <c r="B156" s="38">
        <f t="shared" si="4"/>
        <v>125</v>
      </c>
      <c r="C156" s="39">
        <f>IF(B155:B523&lt;&gt;"",IF(Details!$B$6=26,IF(B156=1,$D$12,C155+14),IF(Details!$B$6=52,IF(B156=1,$D$12,C155+7),DATE(YEAR($D$12),MONTH($D$12)+(B156-1)*Details!$B$7,IF(Details!$B$6=24,IF(1-MOD(B156,2)=1,DAY($D$12)+14,DAY($D$12)),DAY($D$12))))),"")</f>
        <v>49430</v>
      </c>
      <c r="D156" s="40">
        <f t="shared" si="7"/>
        <v>948861.41351148207</v>
      </c>
      <c r="E156" s="40">
        <f t="shared" si="5"/>
        <v>5000</v>
      </c>
      <c r="F156" s="40"/>
      <c r="G156" s="40">
        <f>IF(B156="","",$D$10/Details!$B$6*$D156)</f>
        <v>4744.3070675574108</v>
      </c>
      <c r="H156" s="40">
        <f t="shared" si="6"/>
        <v>958605.72057903942</v>
      </c>
    </row>
    <row r="157" spans="2:8" ht="18" x14ac:dyDescent="0.25">
      <c r="B157" s="38">
        <f t="shared" si="4"/>
        <v>126</v>
      </c>
      <c r="C157" s="39">
        <f>IF(B156:B524&lt;&gt;"",IF(Details!$B$6=26,IF(B157=1,$D$12,C156+14),IF(Details!$B$6=52,IF(B157=1,$D$12,C156+7),DATE(YEAR($D$12),MONTH($D$12)+(B157-1)*Details!$B$7,IF(Details!$B$6=24,IF(1-MOD(B157,2)=1,DAY($D$12)+14,DAY($D$12)),DAY($D$12))))),"")</f>
        <v>49461</v>
      </c>
      <c r="D157" s="40">
        <f t="shared" si="7"/>
        <v>958605.72057903942</v>
      </c>
      <c r="E157" s="40">
        <f t="shared" si="5"/>
        <v>5000</v>
      </c>
      <c r="F157" s="40"/>
      <c r="G157" s="40">
        <f>IF(B157="","",$D$10/Details!$B$6*$D157)</f>
        <v>4793.0286028951969</v>
      </c>
      <c r="H157" s="40">
        <f t="shared" si="6"/>
        <v>968398.74918193463</v>
      </c>
    </row>
    <row r="158" spans="2:8" ht="18" x14ac:dyDescent="0.25">
      <c r="B158" s="38">
        <f t="shared" si="4"/>
        <v>127</v>
      </c>
      <c r="C158" s="39">
        <f>IF(B157:B525&lt;&gt;"",IF(Details!$B$6=26,IF(B158=1,$D$12,C157+14),IF(Details!$B$6=52,IF(B158=1,$D$12,C157+7),DATE(YEAR($D$12),MONTH($D$12)+(B158-1)*Details!$B$7,IF(Details!$B$6=24,IF(1-MOD(B158,2)=1,DAY($D$12)+14,DAY($D$12)),DAY($D$12))))),"")</f>
        <v>49491</v>
      </c>
      <c r="D158" s="40">
        <f t="shared" si="7"/>
        <v>968398.74918193463</v>
      </c>
      <c r="E158" s="40">
        <f t="shared" si="5"/>
        <v>5000</v>
      </c>
      <c r="F158" s="40"/>
      <c r="G158" s="40">
        <f>IF(B158="","",$D$10/Details!$B$6*$D158)</f>
        <v>4841.9937459096736</v>
      </c>
      <c r="H158" s="40">
        <f t="shared" si="6"/>
        <v>978240.74292784429</v>
      </c>
    </row>
    <row r="159" spans="2:8" ht="18" x14ac:dyDescent="0.25">
      <c r="B159" s="38">
        <f t="shared" si="4"/>
        <v>128</v>
      </c>
      <c r="C159" s="39">
        <f>IF(B158:B526&lt;&gt;"",IF(Details!$B$6=26,IF(B159=1,$D$12,C158+14),IF(Details!$B$6=52,IF(B159=1,$D$12,C158+7),DATE(YEAR($D$12),MONTH($D$12)+(B159-1)*Details!$B$7,IF(Details!$B$6=24,IF(1-MOD(B159,2)=1,DAY($D$12)+14,DAY($D$12)),DAY($D$12))))),"")</f>
        <v>49522</v>
      </c>
      <c r="D159" s="40">
        <f t="shared" si="7"/>
        <v>978240.74292784429</v>
      </c>
      <c r="E159" s="40">
        <f t="shared" si="5"/>
        <v>5000</v>
      </c>
      <c r="F159" s="40"/>
      <c r="G159" s="40">
        <f>IF(B159="","",$D$10/Details!$B$6*$D159)</f>
        <v>4891.2037146392213</v>
      </c>
      <c r="H159" s="40">
        <f t="shared" si="6"/>
        <v>988131.94664248347</v>
      </c>
    </row>
    <row r="160" spans="2:8" ht="18" x14ac:dyDescent="0.25">
      <c r="B160" s="38">
        <f t="shared" si="4"/>
        <v>129</v>
      </c>
      <c r="C160" s="39">
        <f>IF(B159:B527&lt;&gt;"",IF(Details!$B$6=26,IF(B160=1,$D$12,C159+14),IF(Details!$B$6=52,IF(B160=1,$D$12,C159+7),DATE(YEAR($D$12),MONTH($D$12)+(B160-1)*Details!$B$7,IF(Details!$B$6=24,IF(1-MOD(B160,2)=1,DAY($D$12)+14,DAY($D$12)),DAY($D$12))))),"")</f>
        <v>49553</v>
      </c>
      <c r="D160" s="40">
        <f t="shared" si="7"/>
        <v>988131.94664248347</v>
      </c>
      <c r="E160" s="40">
        <f t="shared" si="5"/>
        <v>5000</v>
      </c>
      <c r="F160" s="40"/>
      <c r="G160" s="40">
        <f>IF(B160="","",$D$10/Details!$B$6*$D160)</f>
        <v>4940.6597332124174</v>
      </c>
      <c r="H160" s="40">
        <f t="shared" si="6"/>
        <v>998072.6063756959</v>
      </c>
    </row>
    <row r="161" spans="2:8" ht="18" x14ac:dyDescent="0.25">
      <c r="B161" s="38">
        <f t="shared" ref="B161:B224" si="8">IF(B160&lt;$H$6,IF(H160&gt;0,B160+1,""),"")</f>
        <v>130</v>
      </c>
      <c r="C161" s="39">
        <f>IF(B160:B528&lt;&gt;"",IF(Details!$B$6=26,IF(B161=1,$D$12,C160+14),IF(Details!$B$6=52,IF(B161=1,$D$12,C160+7),DATE(YEAR($D$12),MONTH($D$12)+(B161-1)*Details!$B$7,IF(Details!$B$6=24,IF(1-MOD(B161,2)=1,DAY($D$12)+14,DAY($D$12)),DAY($D$12))))),"")</f>
        <v>49583</v>
      </c>
      <c r="D161" s="40">
        <f t="shared" si="7"/>
        <v>998072.6063756959</v>
      </c>
      <c r="E161" s="40">
        <f t="shared" ref="E161:E224" si="9">IF($B161&lt;&gt;"",IF($D$8&lt;&gt;"",$D$8,0),"")</f>
        <v>5000</v>
      </c>
      <c r="F161" s="40"/>
      <c r="G161" s="40">
        <f>IF(B161="","",$D$10/Details!$B$6*$D161)</f>
        <v>4990.3630318784799</v>
      </c>
      <c r="H161" s="40">
        <f t="shared" ref="H161:H224" si="10">IF($B161="","",($D161+E161+F161+G161))</f>
        <v>1008062.9694075744</v>
      </c>
    </row>
    <row r="162" spans="2:8" ht="18" x14ac:dyDescent="0.25">
      <c r="B162" s="38">
        <f t="shared" si="8"/>
        <v>131</v>
      </c>
      <c r="C162" s="39">
        <f>IF(B161:B529&lt;&gt;"",IF(Details!$B$6=26,IF(B162=1,$D$12,C161+14),IF(Details!$B$6=52,IF(B162=1,$D$12,C161+7),DATE(YEAR($D$12),MONTH($D$12)+(B162-1)*Details!$B$7,IF(Details!$B$6=24,IF(1-MOD(B162,2)=1,DAY($D$12)+14,DAY($D$12)),DAY($D$12))))),"")</f>
        <v>49614</v>
      </c>
      <c r="D162" s="40">
        <f t="shared" ref="D162:D225" si="11">IF($B162&lt;&gt;"",H161,"")</f>
        <v>1008062.9694075744</v>
      </c>
      <c r="E162" s="40">
        <f t="shared" si="9"/>
        <v>5000</v>
      </c>
      <c r="F162" s="40"/>
      <c r="G162" s="40">
        <f>IF(B162="","",$D$10/Details!$B$6*$D162)</f>
        <v>5040.3148470378719</v>
      </c>
      <c r="H162" s="40">
        <f t="shared" si="10"/>
        <v>1018103.2842546123</v>
      </c>
    </row>
    <row r="163" spans="2:8" ht="18" x14ac:dyDescent="0.25">
      <c r="B163" s="38">
        <f t="shared" si="8"/>
        <v>132</v>
      </c>
      <c r="C163" s="39">
        <f>IF(B162:B530&lt;&gt;"",IF(Details!$B$6=26,IF(B163=1,$D$12,C162+14),IF(Details!$B$6=52,IF(B163=1,$D$12,C162+7),DATE(YEAR($D$12),MONTH($D$12)+(B163-1)*Details!$B$7,IF(Details!$B$6=24,IF(1-MOD(B163,2)=1,DAY($D$12)+14,DAY($D$12)),DAY($D$12))))),"")</f>
        <v>49644</v>
      </c>
      <c r="D163" s="40">
        <f t="shared" si="11"/>
        <v>1018103.2842546123</v>
      </c>
      <c r="E163" s="40">
        <f t="shared" si="9"/>
        <v>5000</v>
      </c>
      <c r="F163" s="40"/>
      <c r="G163" s="40">
        <f>IF(B163="","",$D$10/Details!$B$6*$D163)</f>
        <v>5090.5164212730615</v>
      </c>
      <c r="H163" s="40">
        <f t="shared" si="10"/>
        <v>1028193.8006758854</v>
      </c>
    </row>
    <row r="164" spans="2:8" ht="18" x14ac:dyDescent="0.25">
      <c r="B164" s="38">
        <f t="shared" si="8"/>
        <v>133</v>
      </c>
      <c r="C164" s="39">
        <f>IF(B163:B531&lt;&gt;"",IF(Details!$B$6=26,IF(B164=1,$D$12,C163+14),IF(Details!$B$6=52,IF(B164=1,$D$12,C163+7),DATE(YEAR($D$12),MONTH($D$12)+(B164-1)*Details!$B$7,IF(Details!$B$6=24,IF(1-MOD(B164,2)=1,DAY($D$12)+14,DAY($D$12)),DAY($D$12))))),"")</f>
        <v>49675</v>
      </c>
      <c r="D164" s="40">
        <f t="shared" si="11"/>
        <v>1028193.8006758854</v>
      </c>
      <c r="E164" s="40">
        <f t="shared" si="9"/>
        <v>5000</v>
      </c>
      <c r="F164" s="40"/>
      <c r="G164" s="40">
        <f>IF(B164="","",$D$10/Details!$B$6*$D164)</f>
        <v>5140.9690033794268</v>
      </c>
      <c r="H164" s="40">
        <f t="shared" si="10"/>
        <v>1038334.7696792649</v>
      </c>
    </row>
    <row r="165" spans="2:8" ht="18" x14ac:dyDescent="0.25">
      <c r="B165" s="38">
        <f t="shared" si="8"/>
        <v>134</v>
      </c>
      <c r="C165" s="39">
        <f>IF(B164:B532&lt;&gt;"",IF(Details!$B$6=26,IF(B165=1,$D$12,C164+14),IF(Details!$B$6=52,IF(B165=1,$D$12,C164+7),DATE(YEAR($D$12),MONTH($D$12)+(B165-1)*Details!$B$7,IF(Details!$B$6=24,IF(1-MOD(B165,2)=1,DAY($D$12)+14,DAY($D$12)),DAY($D$12))))),"")</f>
        <v>49706</v>
      </c>
      <c r="D165" s="40">
        <f t="shared" si="11"/>
        <v>1038334.7696792649</v>
      </c>
      <c r="E165" s="40">
        <f t="shared" si="9"/>
        <v>5000</v>
      </c>
      <c r="F165" s="40"/>
      <c r="G165" s="40">
        <f>IF(B165="","",$D$10/Details!$B$6*$D165)</f>
        <v>5191.6738483963245</v>
      </c>
      <c r="H165" s="40">
        <f t="shared" si="10"/>
        <v>1048526.4435276611</v>
      </c>
    </row>
    <row r="166" spans="2:8" ht="18" x14ac:dyDescent="0.25">
      <c r="B166" s="38">
        <f t="shared" si="8"/>
        <v>135</v>
      </c>
      <c r="C166" s="39">
        <f>IF(B165:B533&lt;&gt;"",IF(Details!$B$6=26,IF(B166=1,$D$12,C165+14),IF(Details!$B$6=52,IF(B166=1,$D$12,C165+7),DATE(YEAR($D$12),MONTH($D$12)+(B166-1)*Details!$B$7,IF(Details!$B$6=24,IF(1-MOD(B166,2)=1,DAY($D$12)+14,DAY($D$12)),DAY($D$12))))),"")</f>
        <v>49735</v>
      </c>
      <c r="D166" s="40">
        <f t="shared" si="11"/>
        <v>1048526.4435276611</v>
      </c>
      <c r="E166" s="40">
        <f t="shared" si="9"/>
        <v>5000</v>
      </c>
      <c r="F166" s="40"/>
      <c r="G166" s="40">
        <f>IF(B166="","",$D$10/Details!$B$6*$D166)</f>
        <v>5242.6322176383055</v>
      </c>
      <c r="H166" s="40">
        <f t="shared" si="10"/>
        <v>1058769.0757452995</v>
      </c>
    </row>
    <row r="167" spans="2:8" ht="18" x14ac:dyDescent="0.25">
      <c r="B167" s="38">
        <f t="shared" si="8"/>
        <v>136</v>
      </c>
      <c r="C167" s="39">
        <f>IF(B166:B534&lt;&gt;"",IF(Details!$B$6=26,IF(B167=1,$D$12,C166+14),IF(Details!$B$6=52,IF(B167=1,$D$12,C166+7),DATE(YEAR($D$12),MONTH($D$12)+(B167-1)*Details!$B$7,IF(Details!$B$6=24,IF(1-MOD(B167,2)=1,DAY($D$12)+14,DAY($D$12)),DAY($D$12))))),"")</f>
        <v>49766</v>
      </c>
      <c r="D167" s="40">
        <f t="shared" si="11"/>
        <v>1058769.0757452995</v>
      </c>
      <c r="E167" s="40">
        <f t="shared" si="9"/>
        <v>5000</v>
      </c>
      <c r="F167" s="40"/>
      <c r="G167" s="40">
        <f>IF(B167="","",$D$10/Details!$B$6*$D167)</f>
        <v>5293.8453787264971</v>
      </c>
      <c r="H167" s="40">
        <f t="shared" si="10"/>
        <v>1069062.9211240259</v>
      </c>
    </row>
    <row r="168" spans="2:8" ht="18" x14ac:dyDescent="0.25">
      <c r="B168" s="38">
        <f t="shared" si="8"/>
        <v>137</v>
      </c>
      <c r="C168" s="39">
        <f>IF(B167:B535&lt;&gt;"",IF(Details!$B$6=26,IF(B168=1,$D$12,C167+14),IF(Details!$B$6=52,IF(B168=1,$D$12,C167+7),DATE(YEAR($D$12),MONTH($D$12)+(B168-1)*Details!$B$7,IF(Details!$B$6=24,IF(1-MOD(B168,2)=1,DAY($D$12)+14,DAY($D$12)),DAY($D$12))))),"")</f>
        <v>49796</v>
      </c>
      <c r="D168" s="40">
        <f t="shared" si="11"/>
        <v>1069062.9211240259</v>
      </c>
      <c r="E168" s="40">
        <f t="shared" si="9"/>
        <v>5000</v>
      </c>
      <c r="F168" s="40"/>
      <c r="G168" s="40">
        <f>IF(B168="","",$D$10/Details!$B$6*$D168)</f>
        <v>5345.3146056201294</v>
      </c>
      <c r="H168" s="40">
        <f t="shared" si="10"/>
        <v>1079408.2357296462</v>
      </c>
    </row>
    <row r="169" spans="2:8" ht="18" x14ac:dyDescent="0.25">
      <c r="B169" s="38">
        <f t="shared" si="8"/>
        <v>138</v>
      </c>
      <c r="C169" s="39">
        <f>IF(B168:B536&lt;&gt;"",IF(Details!$B$6=26,IF(B169=1,$D$12,C168+14),IF(Details!$B$6=52,IF(B169=1,$D$12,C168+7),DATE(YEAR($D$12),MONTH($D$12)+(B169-1)*Details!$B$7,IF(Details!$B$6=24,IF(1-MOD(B169,2)=1,DAY($D$12)+14,DAY($D$12)),DAY($D$12))))),"")</f>
        <v>49827</v>
      </c>
      <c r="D169" s="40">
        <f t="shared" si="11"/>
        <v>1079408.2357296462</v>
      </c>
      <c r="E169" s="40">
        <f t="shared" si="9"/>
        <v>5000</v>
      </c>
      <c r="F169" s="40"/>
      <c r="G169" s="40">
        <f>IF(B169="","",$D$10/Details!$B$6*$D169)</f>
        <v>5397.0411786482309</v>
      </c>
      <c r="H169" s="40">
        <f t="shared" si="10"/>
        <v>1089805.2769082943</v>
      </c>
    </row>
    <row r="170" spans="2:8" ht="18" x14ac:dyDescent="0.25">
      <c r="B170" s="38">
        <f t="shared" si="8"/>
        <v>139</v>
      </c>
      <c r="C170" s="39">
        <f>IF(B169:B537&lt;&gt;"",IF(Details!$B$6=26,IF(B170=1,$D$12,C169+14),IF(Details!$B$6=52,IF(B170=1,$D$12,C169+7),DATE(YEAR($D$12),MONTH($D$12)+(B170-1)*Details!$B$7,IF(Details!$B$6=24,IF(1-MOD(B170,2)=1,DAY($D$12)+14,DAY($D$12)),DAY($D$12))))),"")</f>
        <v>49857</v>
      </c>
      <c r="D170" s="40">
        <f t="shared" si="11"/>
        <v>1089805.2769082943</v>
      </c>
      <c r="E170" s="40">
        <f t="shared" si="9"/>
        <v>5000</v>
      </c>
      <c r="F170" s="40"/>
      <c r="G170" s="40">
        <f>IF(B170="","",$D$10/Details!$B$6*$D170)</f>
        <v>5449.026384541472</v>
      </c>
      <c r="H170" s="40">
        <f t="shared" si="10"/>
        <v>1100254.3032928358</v>
      </c>
    </row>
    <row r="171" spans="2:8" ht="18" x14ac:dyDescent="0.25">
      <c r="B171" s="38">
        <f t="shared" si="8"/>
        <v>140</v>
      </c>
      <c r="C171" s="39">
        <f>IF(B170:B538&lt;&gt;"",IF(Details!$B$6=26,IF(B171=1,$D$12,C170+14),IF(Details!$B$6=52,IF(B171=1,$D$12,C170+7),DATE(YEAR($D$12),MONTH($D$12)+(B171-1)*Details!$B$7,IF(Details!$B$6=24,IF(1-MOD(B171,2)=1,DAY($D$12)+14,DAY($D$12)),DAY($D$12))))),"")</f>
        <v>49888</v>
      </c>
      <c r="D171" s="40">
        <f t="shared" si="11"/>
        <v>1100254.3032928358</v>
      </c>
      <c r="E171" s="40">
        <f t="shared" si="9"/>
        <v>5000</v>
      </c>
      <c r="F171" s="40"/>
      <c r="G171" s="40">
        <f>IF(B171="","",$D$10/Details!$B$6*$D171)</f>
        <v>5501.2715164641795</v>
      </c>
      <c r="H171" s="40">
        <f t="shared" si="10"/>
        <v>1110755.5748093</v>
      </c>
    </row>
    <row r="172" spans="2:8" ht="18" x14ac:dyDescent="0.25">
      <c r="B172" s="38">
        <f t="shared" si="8"/>
        <v>141</v>
      </c>
      <c r="C172" s="39">
        <f>IF(B171:B539&lt;&gt;"",IF(Details!$B$6=26,IF(B172=1,$D$12,C171+14),IF(Details!$B$6=52,IF(B172=1,$D$12,C171+7),DATE(YEAR($D$12),MONTH($D$12)+(B172-1)*Details!$B$7,IF(Details!$B$6=24,IF(1-MOD(B172,2)=1,DAY($D$12)+14,DAY($D$12)),DAY($D$12))))),"")</f>
        <v>49919</v>
      </c>
      <c r="D172" s="40">
        <f t="shared" si="11"/>
        <v>1110755.5748093</v>
      </c>
      <c r="E172" s="40">
        <f t="shared" si="9"/>
        <v>5000</v>
      </c>
      <c r="F172" s="40"/>
      <c r="G172" s="40">
        <f>IF(B172="","",$D$10/Details!$B$6*$D172)</f>
        <v>5553.7778740465001</v>
      </c>
      <c r="H172" s="40">
        <f t="shared" si="10"/>
        <v>1121309.3526833465</v>
      </c>
    </row>
    <row r="173" spans="2:8" ht="18" x14ac:dyDescent="0.25">
      <c r="B173" s="38">
        <f t="shared" si="8"/>
        <v>142</v>
      </c>
      <c r="C173" s="39">
        <f>IF(B172:B540&lt;&gt;"",IF(Details!$B$6=26,IF(B173=1,$D$12,C172+14),IF(Details!$B$6=52,IF(B173=1,$D$12,C172+7),DATE(YEAR($D$12),MONTH($D$12)+(B173-1)*Details!$B$7,IF(Details!$B$6=24,IF(1-MOD(B173,2)=1,DAY($D$12)+14,DAY($D$12)),DAY($D$12))))),"")</f>
        <v>49949</v>
      </c>
      <c r="D173" s="40">
        <f t="shared" si="11"/>
        <v>1121309.3526833465</v>
      </c>
      <c r="E173" s="40">
        <f t="shared" si="9"/>
        <v>5000</v>
      </c>
      <c r="F173" s="40"/>
      <c r="G173" s="40">
        <f>IF(B173="","",$D$10/Details!$B$6*$D173)</f>
        <v>5606.5467634167326</v>
      </c>
      <c r="H173" s="40">
        <f t="shared" si="10"/>
        <v>1131915.8994467633</v>
      </c>
    </row>
    <row r="174" spans="2:8" ht="18" x14ac:dyDescent="0.25">
      <c r="B174" s="38">
        <f t="shared" si="8"/>
        <v>143</v>
      </c>
      <c r="C174" s="39">
        <f>IF(B173:B541&lt;&gt;"",IF(Details!$B$6=26,IF(B174=1,$D$12,C173+14),IF(Details!$B$6=52,IF(B174=1,$D$12,C173+7),DATE(YEAR($D$12),MONTH($D$12)+(B174-1)*Details!$B$7,IF(Details!$B$6=24,IF(1-MOD(B174,2)=1,DAY($D$12)+14,DAY($D$12)),DAY($D$12))))),"")</f>
        <v>49980</v>
      </c>
      <c r="D174" s="40">
        <f t="shared" si="11"/>
        <v>1131915.8994467633</v>
      </c>
      <c r="E174" s="40">
        <f t="shared" si="9"/>
        <v>5000</v>
      </c>
      <c r="F174" s="40"/>
      <c r="G174" s="40">
        <f>IF(B174="","",$D$10/Details!$B$6*$D174)</f>
        <v>5659.5794972338172</v>
      </c>
      <c r="H174" s="40">
        <f t="shared" si="10"/>
        <v>1142575.4789439971</v>
      </c>
    </row>
    <row r="175" spans="2:8" ht="18" x14ac:dyDescent="0.25">
      <c r="B175" s="38">
        <f t="shared" si="8"/>
        <v>144</v>
      </c>
      <c r="C175" s="39">
        <f>IF(B174:B542&lt;&gt;"",IF(Details!$B$6=26,IF(B175=1,$D$12,C174+14),IF(Details!$B$6=52,IF(B175=1,$D$12,C174+7),DATE(YEAR($D$12),MONTH($D$12)+(B175-1)*Details!$B$7,IF(Details!$B$6=24,IF(1-MOD(B175,2)=1,DAY($D$12)+14,DAY($D$12)),DAY($D$12))))),"")</f>
        <v>50010</v>
      </c>
      <c r="D175" s="40">
        <f t="shared" si="11"/>
        <v>1142575.4789439971</v>
      </c>
      <c r="E175" s="40">
        <f t="shared" si="9"/>
        <v>5000</v>
      </c>
      <c r="F175" s="40"/>
      <c r="G175" s="40">
        <f>IF(B175="","",$D$10/Details!$B$6*$D175)</f>
        <v>5712.8773947199852</v>
      </c>
      <c r="H175" s="40">
        <f t="shared" si="10"/>
        <v>1153288.356338717</v>
      </c>
    </row>
    <row r="176" spans="2:8" ht="18" x14ac:dyDescent="0.25">
      <c r="B176" s="38">
        <f t="shared" si="8"/>
        <v>145</v>
      </c>
      <c r="C176" s="39">
        <f>IF(B175:B543&lt;&gt;"",IF(Details!$B$6=26,IF(B176=1,$D$12,C175+14),IF(Details!$B$6=52,IF(B176=1,$D$12,C175+7),DATE(YEAR($D$12),MONTH($D$12)+(B176-1)*Details!$B$7,IF(Details!$B$6=24,IF(1-MOD(B176,2)=1,DAY($D$12)+14,DAY($D$12)),DAY($D$12))))),"")</f>
        <v>50041</v>
      </c>
      <c r="D176" s="40">
        <f t="shared" si="11"/>
        <v>1153288.356338717</v>
      </c>
      <c r="E176" s="40">
        <f t="shared" si="9"/>
        <v>5000</v>
      </c>
      <c r="F176" s="40"/>
      <c r="G176" s="40">
        <f>IF(B176="","",$D$10/Details!$B$6*$D176)</f>
        <v>5766.4417816935857</v>
      </c>
      <c r="H176" s="40">
        <f t="shared" si="10"/>
        <v>1164054.7981204106</v>
      </c>
    </row>
    <row r="177" spans="2:8" ht="18" x14ac:dyDescent="0.25">
      <c r="B177" s="38">
        <f t="shared" si="8"/>
        <v>146</v>
      </c>
      <c r="C177" s="39">
        <f>IF(B176:B544&lt;&gt;"",IF(Details!$B$6=26,IF(B177=1,$D$12,C176+14),IF(Details!$B$6=52,IF(B177=1,$D$12,C176+7),DATE(YEAR($D$12),MONTH($D$12)+(B177-1)*Details!$B$7,IF(Details!$B$6=24,IF(1-MOD(B177,2)=1,DAY($D$12)+14,DAY($D$12)),DAY($D$12))))),"")</f>
        <v>50072</v>
      </c>
      <c r="D177" s="40">
        <f t="shared" si="11"/>
        <v>1164054.7981204106</v>
      </c>
      <c r="E177" s="40">
        <f t="shared" si="9"/>
        <v>5000</v>
      </c>
      <c r="F177" s="40"/>
      <c r="G177" s="40">
        <f>IF(B177="","",$D$10/Details!$B$6*$D177)</f>
        <v>5820.2739906020533</v>
      </c>
      <c r="H177" s="40">
        <f t="shared" si="10"/>
        <v>1174875.0721110126</v>
      </c>
    </row>
    <row r="178" spans="2:8" ht="18" x14ac:dyDescent="0.25">
      <c r="B178" s="38">
        <f t="shared" si="8"/>
        <v>147</v>
      </c>
      <c r="C178" s="39">
        <f>IF(B177:B545&lt;&gt;"",IF(Details!$B$6=26,IF(B178=1,$D$12,C177+14),IF(Details!$B$6=52,IF(B178=1,$D$12,C177+7),DATE(YEAR($D$12),MONTH($D$12)+(B178-1)*Details!$B$7,IF(Details!$B$6=24,IF(1-MOD(B178,2)=1,DAY($D$12)+14,DAY($D$12)),DAY($D$12))))),"")</f>
        <v>50100</v>
      </c>
      <c r="D178" s="40">
        <f t="shared" si="11"/>
        <v>1174875.0721110126</v>
      </c>
      <c r="E178" s="40">
        <f t="shared" si="9"/>
        <v>5000</v>
      </c>
      <c r="F178" s="40"/>
      <c r="G178" s="40">
        <f>IF(B178="","",$D$10/Details!$B$6*$D178)</f>
        <v>5874.3753605550637</v>
      </c>
      <c r="H178" s="40">
        <f t="shared" si="10"/>
        <v>1185749.4474715677</v>
      </c>
    </row>
    <row r="179" spans="2:8" ht="18" x14ac:dyDescent="0.25">
      <c r="B179" s="38">
        <f t="shared" si="8"/>
        <v>148</v>
      </c>
      <c r="C179" s="39">
        <f>IF(B178:B546&lt;&gt;"",IF(Details!$B$6=26,IF(B179=1,$D$12,C178+14),IF(Details!$B$6=52,IF(B179=1,$D$12,C178+7),DATE(YEAR($D$12),MONTH($D$12)+(B179-1)*Details!$B$7,IF(Details!$B$6=24,IF(1-MOD(B179,2)=1,DAY($D$12)+14,DAY($D$12)),DAY($D$12))))),"")</f>
        <v>50131</v>
      </c>
      <c r="D179" s="40">
        <f t="shared" si="11"/>
        <v>1185749.4474715677</v>
      </c>
      <c r="E179" s="40">
        <f t="shared" si="9"/>
        <v>5000</v>
      </c>
      <c r="F179" s="40"/>
      <c r="G179" s="40">
        <f>IF(B179="","",$D$10/Details!$B$6*$D179)</f>
        <v>5928.7472373578385</v>
      </c>
      <c r="H179" s="40">
        <f t="shared" si="10"/>
        <v>1196678.1947089254</v>
      </c>
    </row>
    <row r="180" spans="2:8" ht="18" x14ac:dyDescent="0.25">
      <c r="B180" s="38">
        <f t="shared" si="8"/>
        <v>149</v>
      </c>
      <c r="C180" s="39">
        <f>IF(B179:B547&lt;&gt;"",IF(Details!$B$6=26,IF(B180=1,$D$12,C179+14),IF(Details!$B$6=52,IF(B180=1,$D$12,C179+7),DATE(YEAR($D$12),MONTH($D$12)+(B180-1)*Details!$B$7,IF(Details!$B$6=24,IF(1-MOD(B180,2)=1,DAY($D$12)+14,DAY($D$12)),DAY($D$12))))),"")</f>
        <v>50161</v>
      </c>
      <c r="D180" s="40">
        <f t="shared" si="11"/>
        <v>1196678.1947089254</v>
      </c>
      <c r="E180" s="40">
        <f t="shared" si="9"/>
        <v>5000</v>
      </c>
      <c r="F180" s="40"/>
      <c r="G180" s="40">
        <f>IF(B180="","",$D$10/Details!$B$6*$D180)</f>
        <v>5983.3909735446277</v>
      </c>
      <c r="H180" s="40">
        <f t="shared" si="10"/>
        <v>1207661.5856824701</v>
      </c>
    </row>
    <row r="181" spans="2:8" ht="18" x14ac:dyDescent="0.25">
      <c r="B181" s="38">
        <f t="shared" si="8"/>
        <v>150</v>
      </c>
      <c r="C181" s="39">
        <f>IF(B180:B548&lt;&gt;"",IF(Details!$B$6=26,IF(B181=1,$D$12,C180+14),IF(Details!$B$6=52,IF(B181=1,$D$12,C180+7),DATE(YEAR($D$12),MONTH($D$12)+(B181-1)*Details!$B$7,IF(Details!$B$6=24,IF(1-MOD(B181,2)=1,DAY($D$12)+14,DAY($D$12)),DAY($D$12))))),"")</f>
        <v>50192</v>
      </c>
      <c r="D181" s="40">
        <f t="shared" si="11"/>
        <v>1207661.5856824701</v>
      </c>
      <c r="E181" s="40">
        <f t="shared" si="9"/>
        <v>5000</v>
      </c>
      <c r="F181" s="40"/>
      <c r="G181" s="40">
        <f>IF(B181="","",$D$10/Details!$B$6*$D181)</f>
        <v>6038.3079284123505</v>
      </c>
      <c r="H181" s="40">
        <f t="shared" si="10"/>
        <v>1218699.8936108826</v>
      </c>
    </row>
    <row r="182" spans="2:8" ht="18" x14ac:dyDescent="0.25">
      <c r="B182" s="38">
        <f t="shared" si="8"/>
        <v>151</v>
      </c>
      <c r="C182" s="39">
        <f>IF(B181:B549&lt;&gt;"",IF(Details!$B$6=26,IF(B182=1,$D$12,C181+14),IF(Details!$B$6=52,IF(B182=1,$D$12,C181+7),DATE(YEAR($D$12),MONTH($D$12)+(B182-1)*Details!$B$7,IF(Details!$B$6=24,IF(1-MOD(B182,2)=1,DAY($D$12)+14,DAY($D$12)),DAY($D$12))))),"")</f>
        <v>50222</v>
      </c>
      <c r="D182" s="40">
        <f t="shared" si="11"/>
        <v>1218699.8936108826</v>
      </c>
      <c r="E182" s="40">
        <f t="shared" si="9"/>
        <v>5000</v>
      </c>
      <c r="F182" s="40"/>
      <c r="G182" s="40">
        <f>IF(B182="","",$D$10/Details!$B$6*$D182)</f>
        <v>6093.4994680544132</v>
      </c>
      <c r="H182" s="40">
        <f t="shared" si="10"/>
        <v>1229793.393078937</v>
      </c>
    </row>
    <row r="183" spans="2:8" ht="18" x14ac:dyDescent="0.25">
      <c r="B183" s="38">
        <f t="shared" si="8"/>
        <v>152</v>
      </c>
      <c r="C183" s="39">
        <f>IF(B182:B550&lt;&gt;"",IF(Details!$B$6=26,IF(B183=1,$D$12,C182+14),IF(Details!$B$6=52,IF(B183=1,$D$12,C182+7),DATE(YEAR($D$12),MONTH($D$12)+(B183-1)*Details!$B$7,IF(Details!$B$6=24,IF(1-MOD(B183,2)=1,DAY($D$12)+14,DAY($D$12)),DAY($D$12))))),"")</f>
        <v>50253</v>
      </c>
      <c r="D183" s="40">
        <f t="shared" si="11"/>
        <v>1229793.393078937</v>
      </c>
      <c r="E183" s="40">
        <f t="shared" si="9"/>
        <v>5000</v>
      </c>
      <c r="F183" s="40"/>
      <c r="G183" s="40">
        <f>IF(B183="","",$D$10/Details!$B$6*$D183)</f>
        <v>6148.9669653946848</v>
      </c>
      <c r="H183" s="40">
        <f t="shared" si="10"/>
        <v>1240942.3600443318</v>
      </c>
    </row>
    <row r="184" spans="2:8" ht="18" x14ac:dyDescent="0.25">
      <c r="B184" s="38">
        <f t="shared" si="8"/>
        <v>153</v>
      </c>
      <c r="C184" s="39">
        <f>IF(B183:B551&lt;&gt;"",IF(Details!$B$6=26,IF(B184=1,$D$12,C183+14),IF(Details!$B$6=52,IF(B184=1,$D$12,C183+7),DATE(YEAR($D$12),MONTH($D$12)+(B184-1)*Details!$B$7,IF(Details!$B$6=24,IF(1-MOD(B184,2)=1,DAY($D$12)+14,DAY($D$12)),DAY($D$12))))),"")</f>
        <v>50284</v>
      </c>
      <c r="D184" s="40">
        <f t="shared" si="11"/>
        <v>1240942.3600443318</v>
      </c>
      <c r="E184" s="40">
        <f t="shared" si="9"/>
        <v>5000</v>
      </c>
      <c r="F184" s="40"/>
      <c r="G184" s="40">
        <f>IF(B184="","",$D$10/Details!$B$6*$D184)</f>
        <v>6204.7118002216594</v>
      </c>
      <c r="H184" s="40">
        <f t="shared" si="10"/>
        <v>1252147.0718445533</v>
      </c>
    </row>
    <row r="185" spans="2:8" ht="18" x14ac:dyDescent="0.25">
      <c r="B185" s="38">
        <f t="shared" si="8"/>
        <v>154</v>
      </c>
      <c r="C185" s="39">
        <f>IF(B184:B552&lt;&gt;"",IF(Details!$B$6=26,IF(B185=1,$D$12,C184+14),IF(Details!$B$6=52,IF(B185=1,$D$12,C184+7),DATE(YEAR($D$12),MONTH($D$12)+(B185-1)*Details!$B$7,IF(Details!$B$6=24,IF(1-MOD(B185,2)=1,DAY($D$12)+14,DAY($D$12)),DAY($D$12))))),"")</f>
        <v>50314</v>
      </c>
      <c r="D185" s="40">
        <f t="shared" si="11"/>
        <v>1252147.0718445533</v>
      </c>
      <c r="E185" s="40">
        <f t="shared" si="9"/>
        <v>5000</v>
      </c>
      <c r="F185" s="40"/>
      <c r="G185" s="40">
        <f>IF(B185="","",$D$10/Details!$B$6*$D185)</f>
        <v>6260.7353592227664</v>
      </c>
      <c r="H185" s="40">
        <f t="shared" si="10"/>
        <v>1263407.8072037762</v>
      </c>
    </row>
    <row r="186" spans="2:8" ht="18" x14ac:dyDescent="0.25">
      <c r="B186" s="38">
        <f t="shared" si="8"/>
        <v>155</v>
      </c>
      <c r="C186" s="39">
        <f>IF(B185:B553&lt;&gt;"",IF(Details!$B$6=26,IF(B186=1,$D$12,C185+14),IF(Details!$B$6=52,IF(B186=1,$D$12,C185+7),DATE(YEAR($D$12),MONTH($D$12)+(B186-1)*Details!$B$7,IF(Details!$B$6=24,IF(1-MOD(B186,2)=1,DAY($D$12)+14,DAY($D$12)),DAY($D$12))))),"")</f>
        <v>50345</v>
      </c>
      <c r="D186" s="40">
        <f t="shared" si="11"/>
        <v>1263407.8072037762</v>
      </c>
      <c r="E186" s="40">
        <f t="shared" si="9"/>
        <v>5000</v>
      </c>
      <c r="F186" s="40"/>
      <c r="G186" s="40">
        <f>IF(B186="","",$D$10/Details!$B$6*$D186)</f>
        <v>6317.0390360188812</v>
      </c>
      <c r="H186" s="40">
        <f t="shared" si="10"/>
        <v>1274724.846239795</v>
      </c>
    </row>
    <row r="187" spans="2:8" ht="18" x14ac:dyDescent="0.25">
      <c r="B187" s="38">
        <f t="shared" si="8"/>
        <v>156</v>
      </c>
      <c r="C187" s="39">
        <f>IF(B186:B554&lt;&gt;"",IF(Details!$B$6=26,IF(B187=1,$D$12,C186+14),IF(Details!$B$6=52,IF(B187=1,$D$12,C186+7),DATE(YEAR($D$12),MONTH($D$12)+(B187-1)*Details!$B$7,IF(Details!$B$6=24,IF(1-MOD(B187,2)=1,DAY($D$12)+14,DAY($D$12)),DAY($D$12))))),"")</f>
        <v>50375</v>
      </c>
      <c r="D187" s="40">
        <f t="shared" si="11"/>
        <v>1274724.846239795</v>
      </c>
      <c r="E187" s="40">
        <f t="shared" si="9"/>
        <v>5000</v>
      </c>
      <c r="F187" s="40"/>
      <c r="G187" s="40">
        <f>IF(B187="","",$D$10/Details!$B$6*$D187)</f>
        <v>6373.6242311989754</v>
      </c>
      <c r="H187" s="40">
        <f t="shared" si="10"/>
        <v>1286098.470470994</v>
      </c>
    </row>
    <row r="188" spans="2:8" ht="18" x14ac:dyDescent="0.25">
      <c r="B188" s="38">
        <f t="shared" si="8"/>
        <v>157</v>
      </c>
      <c r="C188" s="39">
        <f>IF(B187:B555&lt;&gt;"",IF(Details!$B$6=26,IF(B188=1,$D$12,C187+14),IF(Details!$B$6=52,IF(B188=1,$D$12,C187+7),DATE(YEAR($D$12),MONTH($D$12)+(B188-1)*Details!$B$7,IF(Details!$B$6=24,IF(1-MOD(B188,2)=1,DAY($D$12)+14,DAY($D$12)),DAY($D$12))))),"")</f>
        <v>50406</v>
      </c>
      <c r="D188" s="40">
        <f t="shared" si="11"/>
        <v>1286098.470470994</v>
      </c>
      <c r="E188" s="40">
        <f t="shared" si="9"/>
        <v>5000</v>
      </c>
      <c r="F188" s="40"/>
      <c r="G188" s="40">
        <f>IF(B188="","",$D$10/Details!$B$6*$D188)</f>
        <v>6430.4923523549705</v>
      </c>
      <c r="H188" s="40">
        <f t="shared" si="10"/>
        <v>1297528.9628233491</v>
      </c>
    </row>
    <row r="189" spans="2:8" ht="18" x14ac:dyDescent="0.25">
      <c r="B189" s="38">
        <f t="shared" si="8"/>
        <v>158</v>
      </c>
      <c r="C189" s="39">
        <f>IF(B188:B556&lt;&gt;"",IF(Details!$B$6=26,IF(B189=1,$D$12,C188+14),IF(Details!$B$6=52,IF(B189=1,$D$12,C188+7),DATE(YEAR($D$12),MONTH($D$12)+(B189-1)*Details!$B$7,IF(Details!$B$6=24,IF(1-MOD(B189,2)=1,DAY($D$12)+14,DAY($D$12)),DAY($D$12))))),"")</f>
        <v>50437</v>
      </c>
      <c r="D189" s="40">
        <f t="shared" si="11"/>
        <v>1297528.9628233491</v>
      </c>
      <c r="E189" s="40">
        <f t="shared" si="9"/>
        <v>5000</v>
      </c>
      <c r="F189" s="40"/>
      <c r="G189" s="40">
        <f>IF(B189="","",$D$10/Details!$B$6*$D189)</f>
        <v>6487.6448141167457</v>
      </c>
      <c r="H189" s="40">
        <f t="shared" si="10"/>
        <v>1309016.6076374657</v>
      </c>
    </row>
    <row r="190" spans="2:8" ht="18" x14ac:dyDescent="0.25">
      <c r="B190" s="38">
        <f t="shared" si="8"/>
        <v>159</v>
      </c>
      <c r="C190" s="39">
        <f>IF(B189:B557&lt;&gt;"",IF(Details!$B$6=26,IF(B190=1,$D$12,C189+14),IF(Details!$B$6=52,IF(B190=1,$D$12,C189+7),DATE(YEAR($D$12),MONTH($D$12)+(B190-1)*Details!$B$7,IF(Details!$B$6=24,IF(1-MOD(B190,2)=1,DAY($D$12)+14,DAY($D$12)),DAY($D$12))))),"")</f>
        <v>50465</v>
      </c>
      <c r="D190" s="40">
        <f t="shared" si="11"/>
        <v>1309016.6076374657</v>
      </c>
      <c r="E190" s="40">
        <f t="shared" si="9"/>
        <v>5000</v>
      </c>
      <c r="F190" s="40"/>
      <c r="G190" s="40">
        <f>IF(B190="","",$D$10/Details!$B$6*$D190)</f>
        <v>6545.0830381873284</v>
      </c>
      <c r="H190" s="40">
        <f t="shared" si="10"/>
        <v>1320561.6906756531</v>
      </c>
    </row>
    <row r="191" spans="2:8" ht="18" x14ac:dyDescent="0.25">
      <c r="B191" s="38">
        <f t="shared" si="8"/>
        <v>160</v>
      </c>
      <c r="C191" s="39">
        <f>IF(B190:B558&lt;&gt;"",IF(Details!$B$6=26,IF(B191=1,$D$12,C190+14),IF(Details!$B$6=52,IF(B191=1,$D$12,C190+7),DATE(YEAR($D$12),MONTH($D$12)+(B191-1)*Details!$B$7,IF(Details!$B$6=24,IF(1-MOD(B191,2)=1,DAY($D$12)+14,DAY($D$12)),DAY($D$12))))),"")</f>
        <v>50496</v>
      </c>
      <c r="D191" s="40">
        <f t="shared" si="11"/>
        <v>1320561.6906756531</v>
      </c>
      <c r="E191" s="40">
        <f t="shared" si="9"/>
        <v>5000</v>
      </c>
      <c r="F191" s="40"/>
      <c r="G191" s="40">
        <f>IF(B191="","",$D$10/Details!$B$6*$D191)</f>
        <v>6602.8084533782658</v>
      </c>
      <c r="H191" s="40">
        <f t="shared" si="10"/>
        <v>1332164.4991290313</v>
      </c>
    </row>
    <row r="192" spans="2:8" ht="18" x14ac:dyDescent="0.25">
      <c r="B192" s="38">
        <f t="shared" si="8"/>
        <v>161</v>
      </c>
      <c r="C192" s="39">
        <f>IF(B191:B559&lt;&gt;"",IF(Details!$B$6=26,IF(B192=1,$D$12,C191+14),IF(Details!$B$6=52,IF(B192=1,$D$12,C191+7),DATE(YEAR($D$12),MONTH($D$12)+(B192-1)*Details!$B$7,IF(Details!$B$6=24,IF(1-MOD(B192,2)=1,DAY($D$12)+14,DAY($D$12)),DAY($D$12))))),"")</f>
        <v>50526</v>
      </c>
      <c r="D192" s="40">
        <f t="shared" si="11"/>
        <v>1332164.4991290313</v>
      </c>
      <c r="E192" s="40">
        <f t="shared" si="9"/>
        <v>5000</v>
      </c>
      <c r="F192" s="40"/>
      <c r="G192" s="40">
        <f>IF(B192="","",$D$10/Details!$B$6*$D192)</f>
        <v>6660.8224956451568</v>
      </c>
      <c r="H192" s="40">
        <f t="shared" si="10"/>
        <v>1343825.3216246765</v>
      </c>
    </row>
    <row r="193" spans="2:8" ht="18" x14ac:dyDescent="0.25">
      <c r="B193" s="38">
        <f t="shared" si="8"/>
        <v>162</v>
      </c>
      <c r="C193" s="39">
        <f>IF(B192:B560&lt;&gt;"",IF(Details!$B$6=26,IF(B193=1,$D$12,C192+14),IF(Details!$B$6=52,IF(B193=1,$D$12,C192+7),DATE(YEAR($D$12),MONTH($D$12)+(B193-1)*Details!$B$7,IF(Details!$B$6=24,IF(1-MOD(B193,2)=1,DAY($D$12)+14,DAY($D$12)),DAY($D$12))))),"")</f>
        <v>50557</v>
      </c>
      <c r="D193" s="40">
        <f t="shared" si="11"/>
        <v>1343825.3216246765</v>
      </c>
      <c r="E193" s="40">
        <f t="shared" si="9"/>
        <v>5000</v>
      </c>
      <c r="F193" s="40"/>
      <c r="G193" s="40">
        <f>IF(B193="","",$D$10/Details!$B$6*$D193)</f>
        <v>6719.1266081233825</v>
      </c>
      <c r="H193" s="40">
        <f t="shared" si="10"/>
        <v>1355544.4482327998</v>
      </c>
    </row>
    <row r="194" spans="2:8" ht="18" x14ac:dyDescent="0.25">
      <c r="B194" s="38">
        <f t="shared" si="8"/>
        <v>163</v>
      </c>
      <c r="C194" s="39">
        <f>IF(B193:B561&lt;&gt;"",IF(Details!$B$6=26,IF(B194=1,$D$12,C193+14),IF(Details!$B$6=52,IF(B194=1,$D$12,C193+7),DATE(YEAR($D$12),MONTH($D$12)+(B194-1)*Details!$B$7,IF(Details!$B$6=24,IF(1-MOD(B194,2)=1,DAY($D$12)+14,DAY($D$12)),DAY($D$12))))),"")</f>
        <v>50587</v>
      </c>
      <c r="D194" s="40">
        <f t="shared" si="11"/>
        <v>1355544.4482327998</v>
      </c>
      <c r="E194" s="40">
        <f t="shared" si="9"/>
        <v>5000</v>
      </c>
      <c r="F194" s="40"/>
      <c r="G194" s="40">
        <f>IF(B194="","",$D$10/Details!$B$6*$D194)</f>
        <v>6777.7222411639987</v>
      </c>
      <c r="H194" s="40">
        <f t="shared" si="10"/>
        <v>1367322.1704739637</v>
      </c>
    </row>
    <row r="195" spans="2:8" ht="18" x14ac:dyDescent="0.25">
      <c r="B195" s="38">
        <f t="shared" si="8"/>
        <v>164</v>
      </c>
      <c r="C195" s="39">
        <f>IF(B194:B562&lt;&gt;"",IF(Details!$B$6=26,IF(B195=1,$D$12,C194+14),IF(Details!$B$6=52,IF(B195=1,$D$12,C194+7),DATE(YEAR($D$12),MONTH($D$12)+(B195-1)*Details!$B$7,IF(Details!$B$6=24,IF(1-MOD(B195,2)=1,DAY($D$12)+14,DAY($D$12)),DAY($D$12))))),"")</f>
        <v>50618</v>
      </c>
      <c r="D195" s="40">
        <f t="shared" si="11"/>
        <v>1367322.1704739637</v>
      </c>
      <c r="E195" s="40">
        <f t="shared" si="9"/>
        <v>5000</v>
      </c>
      <c r="F195" s="40"/>
      <c r="G195" s="40">
        <f>IF(B195="","",$D$10/Details!$B$6*$D195)</f>
        <v>6836.6108523698185</v>
      </c>
      <c r="H195" s="40">
        <f t="shared" si="10"/>
        <v>1379158.7813263335</v>
      </c>
    </row>
    <row r="196" spans="2:8" ht="18" x14ac:dyDescent="0.25">
      <c r="B196" s="38">
        <f t="shared" si="8"/>
        <v>165</v>
      </c>
      <c r="C196" s="39">
        <f>IF(B195:B563&lt;&gt;"",IF(Details!$B$6=26,IF(B196=1,$D$12,C195+14),IF(Details!$B$6=52,IF(B196=1,$D$12,C195+7),DATE(YEAR($D$12),MONTH($D$12)+(B196-1)*Details!$B$7,IF(Details!$B$6=24,IF(1-MOD(B196,2)=1,DAY($D$12)+14,DAY($D$12)),DAY($D$12))))),"")</f>
        <v>50649</v>
      </c>
      <c r="D196" s="40">
        <f t="shared" si="11"/>
        <v>1379158.7813263335</v>
      </c>
      <c r="E196" s="40">
        <f t="shared" si="9"/>
        <v>5000</v>
      </c>
      <c r="F196" s="40"/>
      <c r="G196" s="40">
        <f>IF(B196="","",$D$10/Details!$B$6*$D196)</f>
        <v>6895.7939066316676</v>
      </c>
      <c r="H196" s="40">
        <f t="shared" si="10"/>
        <v>1391054.5752329652</v>
      </c>
    </row>
    <row r="197" spans="2:8" ht="18" x14ac:dyDescent="0.25">
      <c r="B197" s="38">
        <f t="shared" si="8"/>
        <v>166</v>
      </c>
      <c r="C197" s="39">
        <f>IF(B196:B564&lt;&gt;"",IF(Details!$B$6=26,IF(B197=1,$D$12,C196+14),IF(Details!$B$6=52,IF(B197=1,$D$12,C196+7),DATE(YEAR($D$12),MONTH($D$12)+(B197-1)*Details!$B$7,IF(Details!$B$6=24,IF(1-MOD(B197,2)=1,DAY($D$12)+14,DAY($D$12)),DAY($D$12))))),"")</f>
        <v>50679</v>
      </c>
      <c r="D197" s="40">
        <f t="shared" si="11"/>
        <v>1391054.5752329652</v>
      </c>
      <c r="E197" s="40">
        <f t="shared" si="9"/>
        <v>5000</v>
      </c>
      <c r="F197" s="40"/>
      <c r="G197" s="40">
        <f>IF(B197="","",$D$10/Details!$B$6*$D197)</f>
        <v>6955.2728761648259</v>
      </c>
      <c r="H197" s="40">
        <f t="shared" si="10"/>
        <v>1403009.84810913</v>
      </c>
    </row>
    <row r="198" spans="2:8" ht="18" x14ac:dyDescent="0.25">
      <c r="B198" s="38">
        <f t="shared" si="8"/>
        <v>167</v>
      </c>
      <c r="C198" s="39">
        <f>IF(B197:B565&lt;&gt;"",IF(Details!$B$6=26,IF(B198=1,$D$12,C197+14),IF(Details!$B$6=52,IF(B198=1,$D$12,C197+7),DATE(YEAR($D$12),MONTH($D$12)+(B198-1)*Details!$B$7,IF(Details!$B$6=24,IF(1-MOD(B198,2)=1,DAY($D$12)+14,DAY($D$12)),DAY($D$12))))),"")</f>
        <v>50710</v>
      </c>
      <c r="D198" s="40">
        <f t="shared" si="11"/>
        <v>1403009.84810913</v>
      </c>
      <c r="E198" s="40">
        <f t="shared" si="9"/>
        <v>5000</v>
      </c>
      <c r="F198" s="40"/>
      <c r="G198" s="40">
        <f>IF(B198="","",$D$10/Details!$B$6*$D198)</f>
        <v>7015.0492405456507</v>
      </c>
      <c r="H198" s="40">
        <f t="shared" si="10"/>
        <v>1415024.8973496757</v>
      </c>
    </row>
    <row r="199" spans="2:8" ht="18" x14ac:dyDescent="0.25">
      <c r="B199" s="38">
        <f t="shared" si="8"/>
        <v>168</v>
      </c>
      <c r="C199" s="39">
        <f>IF(B198:B566&lt;&gt;"",IF(Details!$B$6=26,IF(B199=1,$D$12,C198+14),IF(Details!$B$6=52,IF(B199=1,$D$12,C198+7),DATE(YEAR($D$12),MONTH($D$12)+(B199-1)*Details!$B$7,IF(Details!$B$6=24,IF(1-MOD(B199,2)=1,DAY($D$12)+14,DAY($D$12)),DAY($D$12))))),"")</f>
        <v>50740</v>
      </c>
      <c r="D199" s="40">
        <f t="shared" si="11"/>
        <v>1415024.8973496757</v>
      </c>
      <c r="E199" s="40">
        <f t="shared" si="9"/>
        <v>5000</v>
      </c>
      <c r="F199" s="40"/>
      <c r="G199" s="40">
        <f>IF(B199="","",$D$10/Details!$B$6*$D199)</f>
        <v>7075.1244867483783</v>
      </c>
      <c r="H199" s="40">
        <f t="shared" si="10"/>
        <v>1427100.021836424</v>
      </c>
    </row>
    <row r="200" spans="2:8" ht="18" x14ac:dyDescent="0.25">
      <c r="B200" s="38">
        <f t="shared" si="8"/>
        <v>169</v>
      </c>
      <c r="C200" s="39">
        <f>IF(B199:B567&lt;&gt;"",IF(Details!$B$6=26,IF(B200=1,$D$12,C199+14),IF(Details!$B$6=52,IF(B200=1,$D$12,C199+7),DATE(YEAR($D$12),MONTH($D$12)+(B200-1)*Details!$B$7,IF(Details!$B$6=24,IF(1-MOD(B200,2)=1,DAY($D$12)+14,DAY($D$12)),DAY($D$12))))),"")</f>
        <v>50771</v>
      </c>
      <c r="D200" s="40">
        <f t="shared" si="11"/>
        <v>1427100.021836424</v>
      </c>
      <c r="E200" s="40">
        <f t="shared" si="9"/>
        <v>5000</v>
      </c>
      <c r="F200" s="40"/>
      <c r="G200" s="40">
        <f>IF(B200="","",$D$10/Details!$B$6*$D200)</f>
        <v>7135.5001091821205</v>
      </c>
      <c r="H200" s="40">
        <f t="shared" si="10"/>
        <v>1439235.5219456062</v>
      </c>
    </row>
    <row r="201" spans="2:8" ht="18" x14ac:dyDescent="0.25">
      <c r="B201" s="38">
        <f t="shared" si="8"/>
        <v>170</v>
      </c>
      <c r="C201" s="39">
        <f>IF(B200:B568&lt;&gt;"",IF(Details!$B$6=26,IF(B201=1,$D$12,C200+14),IF(Details!$B$6=52,IF(B201=1,$D$12,C200+7),DATE(YEAR($D$12),MONTH($D$12)+(B201-1)*Details!$B$7,IF(Details!$B$6=24,IF(1-MOD(B201,2)=1,DAY($D$12)+14,DAY($D$12)),DAY($D$12))))),"")</f>
        <v>50802</v>
      </c>
      <c r="D201" s="40">
        <f t="shared" si="11"/>
        <v>1439235.5219456062</v>
      </c>
      <c r="E201" s="40">
        <f t="shared" si="9"/>
        <v>5000</v>
      </c>
      <c r="F201" s="40"/>
      <c r="G201" s="40">
        <f>IF(B201="","",$D$10/Details!$B$6*$D201)</f>
        <v>7196.1776097280308</v>
      </c>
      <c r="H201" s="40">
        <f t="shared" si="10"/>
        <v>1451431.6995553342</v>
      </c>
    </row>
    <row r="202" spans="2:8" ht="18" x14ac:dyDescent="0.25">
      <c r="B202" s="38">
        <f t="shared" si="8"/>
        <v>171</v>
      </c>
      <c r="C202" s="39">
        <f>IF(B201:B569&lt;&gt;"",IF(Details!$B$6=26,IF(B202=1,$D$12,C201+14),IF(Details!$B$6=52,IF(B202=1,$D$12,C201+7),DATE(YEAR($D$12),MONTH($D$12)+(B202-1)*Details!$B$7,IF(Details!$B$6=24,IF(1-MOD(B202,2)=1,DAY($D$12)+14,DAY($D$12)),DAY($D$12))))),"")</f>
        <v>50830</v>
      </c>
      <c r="D202" s="40">
        <f t="shared" si="11"/>
        <v>1451431.6995553342</v>
      </c>
      <c r="E202" s="40">
        <f t="shared" si="9"/>
        <v>5000</v>
      </c>
      <c r="F202" s="40"/>
      <c r="G202" s="40">
        <f>IF(B202="","",$D$10/Details!$B$6*$D202)</f>
        <v>7257.1584977766706</v>
      </c>
      <c r="H202" s="40">
        <f t="shared" si="10"/>
        <v>1463688.8580531108</v>
      </c>
    </row>
    <row r="203" spans="2:8" ht="18" x14ac:dyDescent="0.25">
      <c r="B203" s="38">
        <f t="shared" si="8"/>
        <v>172</v>
      </c>
      <c r="C203" s="39">
        <f>IF(B202:B570&lt;&gt;"",IF(Details!$B$6=26,IF(B203=1,$D$12,C202+14),IF(Details!$B$6=52,IF(B203=1,$D$12,C202+7),DATE(YEAR($D$12),MONTH($D$12)+(B203-1)*Details!$B$7,IF(Details!$B$6=24,IF(1-MOD(B203,2)=1,DAY($D$12)+14,DAY($D$12)),DAY($D$12))))),"")</f>
        <v>50861</v>
      </c>
      <c r="D203" s="40">
        <f t="shared" si="11"/>
        <v>1463688.8580531108</v>
      </c>
      <c r="E203" s="40">
        <f t="shared" si="9"/>
        <v>5000</v>
      </c>
      <c r="F203" s="40"/>
      <c r="G203" s="40">
        <f>IF(B203="","",$D$10/Details!$B$6*$D203)</f>
        <v>7318.4442902655537</v>
      </c>
      <c r="H203" s="40">
        <f t="shared" si="10"/>
        <v>1476007.3023433762</v>
      </c>
    </row>
    <row r="204" spans="2:8" ht="18" x14ac:dyDescent="0.25">
      <c r="B204" s="38">
        <f t="shared" si="8"/>
        <v>173</v>
      </c>
      <c r="C204" s="39">
        <f>IF(B203:B571&lt;&gt;"",IF(Details!$B$6=26,IF(B204=1,$D$12,C203+14),IF(Details!$B$6=52,IF(B204=1,$D$12,C203+7),DATE(YEAR($D$12),MONTH($D$12)+(B204-1)*Details!$B$7,IF(Details!$B$6=24,IF(1-MOD(B204,2)=1,DAY($D$12)+14,DAY($D$12)),DAY($D$12))))),"")</f>
        <v>50891</v>
      </c>
      <c r="D204" s="40">
        <f t="shared" si="11"/>
        <v>1476007.3023433762</v>
      </c>
      <c r="E204" s="40">
        <f t="shared" si="9"/>
        <v>5000</v>
      </c>
      <c r="F204" s="40"/>
      <c r="G204" s="40">
        <f>IF(B204="","",$D$10/Details!$B$6*$D204)</f>
        <v>7380.0365117168813</v>
      </c>
      <c r="H204" s="40">
        <f t="shared" si="10"/>
        <v>1488387.3388550931</v>
      </c>
    </row>
    <row r="205" spans="2:8" ht="18" x14ac:dyDescent="0.25">
      <c r="B205" s="38">
        <f t="shared" si="8"/>
        <v>174</v>
      </c>
      <c r="C205" s="39">
        <f>IF(B204:B572&lt;&gt;"",IF(Details!$B$6=26,IF(B205=1,$D$12,C204+14),IF(Details!$B$6=52,IF(B205=1,$D$12,C204+7),DATE(YEAR($D$12),MONTH($D$12)+(B205-1)*Details!$B$7,IF(Details!$B$6=24,IF(1-MOD(B205,2)=1,DAY($D$12)+14,DAY($D$12)),DAY($D$12))))),"")</f>
        <v>50922</v>
      </c>
      <c r="D205" s="40">
        <f t="shared" si="11"/>
        <v>1488387.3388550931</v>
      </c>
      <c r="E205" s="40">
        <f t="shared" si="9"/>
        <v>5000</v>
      </c>
      <c r="F205" s="40"/>
      <c r="G205" s="40">
        <f>IF(B205="","",$D$10/Details!$B$6*$D205)</f>
        <v>7441.9366942754659</v>
      </c>
      <c r="H205" s="40">
        <f t="shared" si="10"/>
        <v>1500829.2755493685</v>
      </c>
    </row>
    <row r="206" spans="2:8" ht="18" x14ac:dyDescent="0.25">
      <c r="B206" s="38">
        <f t="shared" si="8"/>
        <v>175</v>
      </c>
      <c r="C206" s="39">
        <f>IF(B205:B573&lt;&gt;"",IF(Details!$B$6=26,IF(B206=1,$D$12,C205+14),IF(Details!$B$6=52,IF(B206=1,$D$12,C205+7),DATE(YEAR($D$12),MONTH($D$12)+(B206-1)*Details!$B$7,IF(Details!$B$6=24,IF(1-MOD(B206,2)=1,DAY($D$12)+14,DAY($D$12)),DAY($D$12))))),"")</f>
        <v>50952</v>
      </c>
      <c r="D206" s="40">
        <f t="shared" si="11"/>
        <v>1500829.2755493685</v>
      </c>
      <c r="E206" s="40">
        <f t="shared" si="9"/>
        <v>5000</v>
      </c>
      <c r="F206" s="40"/>
      <c r="G206" s="40">
        <f>IF(B206="","",$D$10/Details!$B$6*$D206)</f>
        <v>7504.1463777468425</v>
      </c>
      <c r="H206" s="40">
        <f t="shared" si="10"/>
        <v>1513333.4219271154</v>
      </c>
    </row>
    <row r="207" spans="2:8" ht="18" x14ac:dyDescent="0.25">
      <c r="B207" s="38">
        <f t="shared" si="8"/>
        <v>176</v>
      </c>
      <c r="C207" s="39">
        <f>IF(B206:B574&lt;&gt;"",IF(Details!$B$6=26,IF(B207=1,$D$12,C206+14),IF(Details!$B$6=52,IF(B207=1,$D$12,C206+7),DATE(YEAR($D$12),MONTH($D$12)+(B207-1)*Details!$B$7,IF(Details!$B$6=24,IF(1-MOD(B207,2)=1,DAY($D$12)+14,DAY($D$12)),DAY($D$12))))),"")</f>
        <v>50983</v>
      </c>
      <c r="D207" s="40">
        <f t="shared" si="11"/>
        <v>1513333.4219271154</v>
      </c>
      <c r="E207" s="40">
        <f t="shared" si="9"/>
        <v>5000</v>
      </c>
      <c r="F207" s="40"/>
      <c r="G207" s="40">
        <f>IF(B207="","",$D$10/Details!$B$6*$D207)</f>
        <v>7566.6671096355776</v>
      </c>
      <c r="H207" s="40">
        <f t="shared" si="10"/>
        <v>1525900.0890367511</v>
      </c>
    </row>
    <row r="208" spans="2:8" ht="18" x14ac:dyDescent="0.25">
      <c r="B208" s="38">
        <f t="shared" si="8"/>
        <v>177</v>
      </c>
      <c r="C208" s="39">
        <f>IF(B207:B575&lt;&gt;"",IF(Details!$B$6=26,IF(B208=1,$D$12,C207+14),IF(Details!$B$6=52,IF(B208=1,$D$12,C207+7),DATE(YEAR($D$12),MONTH($D$12)+(B208-1)*Details!$B$7,IF(Details!$B$6=24,IF(1-MOD(B208,2)=1,DAY($D$12)+14,DAY($D$12)),DAY($D$12))))),"")</f>
        <v>51014</v>
      </c>
      <c r="D208" s="40">
        <f t="shared" si="11"/>
        <v>1525900.0890367511</v>
      </c>
      <c r="E208" s="40">
        <f t="shared" si="9"/>
        <v>5000</v>
      </c>
      <c r="F208" s="40"/>
      <c r="G208" s="40">
        <f>IF(B208="","",$D$10/Details!$B$6*$D208)</f>
        <v>7629.5004451837558</v>
      </c>
      <c r="H208" s="40">
        <f t="shared" si="10"/>
        <v>1538529.5894819349</v>
      </c>
    </row>
    <row r="209" spans="2:8" ht="18" x14ac:dyDescent="0.25">
      <c r="B209" s="38">
        <f t="shared" si="8"/>
        <v>178</v>
      </c>
      <c r="C209" s="39">
        <f>IF(B208:B576&lt;&gt;"",IF(Details!$B$6=26,IF(B209=1,$D$12,C208+14),IF(Details!$B$6=52,IF(B209=1,$D$12,C208+7),DATE(YEAR($D$12),MONTH($D$12)+(B209-1)*Details!$B$7,IF(Details!$B$6=24,IF(1-MOD(B209,2)=1,DAY($D$12)+14,DAY($D$12)),DAY($D$12))))),"")</f>
        <v>51044</v>
      </c>
      <c r="D209" s="40">
        <f t="shared" si="11"/>
        <v>1538529.5894819349</v>
      </c>
      <c r="E209" s="40">
        <f t="shared" si="9"/>
        <v>5000</v>
      </c>
      <c r="F209" s="40"/>
      <c r="G209" s="40">
        <f>IF(B209="","",$D$10/Details!$B$6*$D209)</f>
        <v>7692.647947409675</v>
      </c>
      <c r="H209" s="40">
        <f t="shared" si="10"/>
        <v>1551222.2374293446</v>
      </c>
    </row>
    <row r="210" spans="2:8" ht="18" x14ac:dyDescent="0.25">
      <c r="B210" s="38">
        <f t="shared" si="8"/>
        <v>179</v>
      </c>
      <c r="C210" s="39">
        <f>IF(B209:B577&lt;&gt;"",IF(Details!$B$6=26,IF(B210=1,$D$12,C209+14),IF(Details!$B$6=52,IF(B210=1,$D$12,C209+7),DATE(YEAR($D$12),MONTH($D$12)+(B210-1)*Details!$B$7,IF(Details!$B$6=24,IF(1-MOD(B210,2)=1,DAY($D$12)+14,DAY($D$12)),DAY($D$12))))),"")</f>
        <v>51075</v>
      </c>
      <c r="D210" s="40">
        <f t="shared" si="11"/>
        <v>1551222.2374293446</v>
      </c>
      <c r="E210" s="40">
        <f t="shared" si="9"/>
        <v>5000</v>
      </c>
      <c r="F210" s="40"/>
      <c r="G210" s="40">
        <f>IF(B210="","",$D$10/Details!$B$6*$D210)</f>
        <v>7756.1111871467228</v>
      </c>
      <c r="H210" s="40">
        <f t="shared" si="10"/>
        <v>1563978.3486164913</v>
      </c>
    </row>
    <row r="211" spans="2:8" ht="18" x14ac:dyDescent="0.25">
      <c r="B211" s="38">
        <f t="shared" si="8"/>
        <v>180</v>
      </c>
      <c r="C211" s="39">
        <f>IF(B210:B578&lt;&gt;"",IF(Details!$B$6=26,IF(B211=1,$D$12,C210+14),IF(Details!$B$6=52,IF(B211=1,$D$12,C210+7),DATE(YEAR($D$12),MONTH($D$12)+(B211-1)*Details!$B$7,IF(Details!$B$6=24,IF(1-MOD(B211,2)=1,DAY($D$12)+14,DAY($D$12)),DAY($D$12))))),"")</f>
        <v>51105</v>
      </c>
      <c r="D211" s="40">
        <f t="shared" si="11"/>
        <v>1563978.3486164913</v>
      </c>
      <c r="E211" s="40">
        <f t="shared" si="9"/>
        <v>5000</v>
      </c>
      <c r="F211" s="40"/>
      <c r="G211" s="40">
        <f>IF(B211="","",$D$10/Details!$B$6*$D211)</f>
        <v>7819.8917430824567</v>
      </c>
      <c r="H211" s="40">
        <f t="shared" si="10"/>
        <v>1576798.2403595739</v>
      </c>
    </row>
    <row r="212" spans="2:8" ht="18" x14ac:dyDescent="0.25">
      <c r="B212" s="38">
        <f t="shared" si="8"/>
        <v>181</v>
      </c>
      <c r="C212" s="39">
        <f>IF(B211:B579&lt;&gt;"",IF(Details!$B$6=26,IF(B212=1,$D$12,C211+14),IF(Details!$B$6=52,IF(B212=1,$D$12,C211+7),DATE(YEAR($D$12),MONTH($D$12)+(B212-1)*Details!$B$7,IF(Details!$B$6=24,IF(1-MOD(B212,2)=1,DAY($D$12)+14,DAY($D$12)),DAY($D$12))))),"")</f>
        <v>51136</v>
      </c>
      <c r="D212" s="40">
        <f t="shared" si="11"/>
        <v>1576798.2403595739</v>
      </c>
      <c r="E212" s="40">
        <f t="shared" si="9"/>
        <v>5000</v>
      </c>
      <c r="F212" s="40"/>
      <c r="G212" s="40">
        <f>IF(B212="","",$D$10/Details!$B$6*$D212)</f>
        <v>7883.9912017978695</v>
      </c>
      <c r="H212" s="40">
        <f t="shared" si="10"/>
        <v>1589682.2315613718</v>
      </c>
    </row>
    <row r="213" spans="2:8" ht="18" x14ac:dyDescent="0.25">
      <c r="B213" s="38">
        <f t="shared" si="8"/>
        <v>182</v>
      </c>
      <c r="C213" s="39">
        <f>IF(B212:B580&lt;&gt;"",IF(Details!$B$6=26,IF(B213=1,$D$12,C212+14),IF(Details!$B$6=52,IF(B213=1,$D$12,C212+7),DATE(YEAR($D$12),MONTH($D$12)+(B213-1)*Details!$B$7,IF(Details!$B$6=24,IF(1-MOD(B213,2)=1,DAY($D$12)+14,DAY($D$12)),DAY($D$12))))),"")</f>
        <v>51167</v>
      </c>
      <c r="D213" s="40">
        <f t="shared" si="11"/>
        <v>1589682.2315613718</v>
      </c>
      <c r="E213" s="40">
        <f t="shared" si="9"/>
        <v>5000</v>
      </c>
      <c r="F213" s="40"/>
      <c r="G213" s="40">
        <f>IF(B213="","",$D$10/Details!$B$6*$D213)</f>
        <v>7948.4111578068596</v>
      </c>
      <c r="H213" s="40">
        <f t="shared" si="10"/>
        <v>1602630.6427191787</v>
      </c>
    </row>
    <row r="214" spans="2:8" ht="18" x14ac:dyDescent="0.25">
      <c r="B214" s="38">
        <f t="shared" si="8"/>
        <v>183</v>
      </c>
      <c r="C214" s="39">
        <f>IF(B213:B581&lt;&gt;"",IF(Details!$B$6=26,IF(B214=1,$D$12,C213+14),IF(Details!$B$6=52,IF(B214=1,$D$12,C213+7),DATE(YEAR($D$12),MONTH($D$12)+(B214-1)*Details!$B$7,IF(Details!$B$6=24,IF(1-MOD(B214,2)=1,DAY($D$12)+14,DAY($D$12)),DAY($D$12))))),"")</f>
        <v>51196</v>
      </c>
      <c r="D214" s="40">
        <f t="shared" si="11"/>
        <v>1602630.6427191787</v>
      </c>
      <c r="E214" s="40">
        <f t="shared" si="9"/>
        <v>5000</v>
      </c>
      <c r="F214" s="40"/>
      <c r="G214" s="40">
        <f>IF(B214="","",$D$10/Details!$B$6*$D214)</f>
        <v>8013.1532135958932</v>
      </c>
      <c r="H214" s="40">
        <f t="shared" si="10"/>
        <v>1615643.7959327747</v>
      </c>
    </row>
    <row r="215" spans="2:8" ht="18" x14ac:dyDescent="0.25">
      <c r="B215" s="38">
        <f t="shared" si="8"/>
        <v>184</v>
      </c>
      <c r="C215" s="39">
        <f>IF(B214:B582&lt;&gt;"",IF(Details!$B$6=26,IF(B215=1,$D$12,C214+14),IF(Details!$B$6=52,IF(B215=1,$D$12,C214+7),DATE(YEAR($D$12),MONTH($D$12)+(B215-1)*Details!$B$7,IF(Details!$B$6=24,IF(1-MOD(B215,2)=1,DAY($D$12)+14,DAY($D$12)),DAY($D$12))))),"")</f>
        <v>51227</v>
      </c>
      <c r="D215" s="40">
        <f t="shared" si="11"/>
        <v>1615643.7959327747</v>
      </c>
      <c r="E215" s="40">
        <f t="shared" si="9"/>
        <v>5000</v>
      </c>
      <c r="F215" s="40"/>
      <c r="G215" s="40">
        <f>IF(B215="","",$D$10/Details!$B$6*$D215)</f>
        <v>8078.2189796638731</v>
      </c>
      <c r="H215" s="40">
        <f t="shared" si="10"/>
        <v>1628722.0149124386</v>
      </c>
    </row>
    <row r="216" spans="2:8" ht="18" x14ac:dyDescent="0.25">
      <c r="B216" s="38">
        <f t="shared" si="8"/>
        <v>185</v>
      </c>
      <c r="C216" s="39">
        <f>IF(B215:B583&lt;&gt;"",IF(Details!$B$6=26,IF(B216=1,$D$12,C215+14),IF(Details!$B$6=52,IF(B216=1,$D$12,C215+7),DATE(YEAR($D$12),MONTH($D$12)+(B216-1)*Details!$B$7,IF(Details!$B$6=24,IF(1-MOD(B216,2)=1,DAY($D$12)+14,DAY($D$12)),DAY($D$12))))),"")</f>
        <v>51257</v>
      </c>
      <c r="D216" s="40">
        <f t="shared" si="11"/>
        <v>1628722.0149124386</v>
      </c>
      <c r="E216" s="40">
        <f t="shared" si="9"/>
        <v>5000</v>
      </c>
      <c r="F216" s="40"/>
      <c r="G216" s="40">
        <f>IF(B216="","",$D$10/Details!$B$6*$D216)</f>
        <v>8143.6100745621934</v>
      </c>
      <c r="H216" s="40">
        <f t="shared" si="10"/>
        <v>1641865.6249870008</v>
      </c>
    </row>
    <row r="217" spans="2:8" ht="18" x14ac:dyDescent="0.25">
      <c r="B217" s="38">
        <f t="shared" si="8"/>
        <v>186</v>
      </c>
      <c r="C217" s="39">
        <f>IF(B216:B584&lt;&gt;"",IF(Details!$B$6=26,IF(B217=1,$D$12,C216+14),IF(Details!$B$6=52,IF(B217=1,$D$12,C216+7),DATE(YEAR($D$12),MONTH($D$12)+(B217-1)*Details!$B$7,IF(Details!$B$6=24,IF(1-MOD(B217,2)=1,DAY($D$12)+14,DAY($D$12)),DAY($D$12))))),"")</f>
        <v>51288</v>
      </c>
      <c r="D217" s="40">
        <f t="shared" si="11"/>
        <v>1641865.6249870008</v>
      </c>
      <c r="E217" s="40">
        <f t="shared" si="9"/>
        <v>5000</v>
      </c>
      <c r="F217" s="40"/>
      <c r="G217" s="40">
        <f>IF(B217="","",$D$10/Details!$B$6*$D217)</f>
        <v>8209.3281249350039</v>
      </c>
      <c r="H217" s="40">
        <f t="shared" si="10"/>
        <v>1655074.9531119359</v>
      </c>
    </row>
    <row r="218" spans="2:8" ht="18" x14ac:dyDescent="0.25">
      <c r="B218" s="38">
        <f t="shared" si="8"/>
        <v>187</v>
      </c>
      <c r="C218" s="39">
        <f>IF(B217:B585&lt;&gt;"",IF(Details!$B$6=26,IF(B218=1,$D$12,C217+14),IF(Details!$B$6=52,IF(B218=1,$D$12,C217+7),DATE(YEAR($D$12),MONTH($D$12)+(B218-1)*Details!$B$7,IF(Details!$B$6=24,IF(1-MOD(B218,2)=1,DAY($D$12)+14,DAY($D$12)),DAY($D$12))))),"")</f>
        <v>51318</v>
      </c>
      <c r="D218" s="40">
        <f t="shared" si="11"/>
        <v>1655074.9531119359</v>
      </c>
      <c r="E218" s="40">
        <f t="shared" si="9"/>
        <v>5000</v>
      </c>
      <c r="F218" s="40"/>
      <c r="G218" s="40">
        <f>IF(B218="","",$D$10/Details!$B$6*$D218)</f>
        <v>8275.3747655596799</v>
      </c>
      <c r="H218" s="40">
        <f t="shared" si="10"/>
        <v>1668350.3278774954</v>
      </c>
    </row>
    <row r="219" spans="2:8" ht="18" x14ac:dyDescent="0.25">
      <c r="B219" s="38">
        <f t="shared" si="8"/>
        <v>188</v>
      </c>
      <c r="C219" s="39">
        <f>IF(B218:B586&lt;&gt;"",IF(Details!$B$6=26,IF(B219=1,$D$12,C218+14),IF(Details!$B$6=52,IF(B219=1,$D$12,C218+7),DATE(YEAR($D$12),MONTH($D$12)+(B219-1)*Details!$B$7,IF(Details!$B$6=24,IF(1-MOD(B219,2)=1,DAY($D$12)+14,DAY($D$12)),DAY($D$12))))),"")</f>
        <v>51349</v>
      </c>
      <c r="D219" s="40">
        <f t="shared" si="11"/>
        <v>1668350.3278774954</v>
      </c>
      <c r="E219" s="40">
        <f t="shared" si="9"/>
        <v>5000</v>
      </c>
      <c r="F219" s="40"/>
      <c r="G219" s="40">
        <f>IF(B219="","",$D$10/Details!$B$6*$D219)</f>
        <v>8341.7516393874776</v>
      </c>
      <c r="H219" s="40">
        <f t="shared" si="10"/>
        <v>1681692.079516883</v>
      </c>
    </row>
    <row r="220" spans="2:8" ht="18" x14ac:dyDescent="0.25">
      <c r="B220" s="38">
        <f t="shared" si="8"/>
        <v>189</v>
      </c>
      <c r="C220" s="39">
        <f>IF(B219:B587&lt;&gt;"",IF(Details!$B$6=26,IF(B220=1,$D$12,C219+14),IF(Details!$B$6=52,IF(B220=1,$D$12,C219+7),DATE(YEAR($D$12),MONTH($D$12)+(B220-1)*Details!$B$7,IF(Details!$B$6=24,IF(1-MOD(B220,2)=1,DAY($D$12)+14,DAY($D$12)),DAY($D$12))))),"")</f>
        <v>51380</v>
      </c>
      <c r="D220" s="40">
        <f t="shared" si="11"/>
        <v>1681692.079516883</v>
      </c>
      <c r="E220" s="40">
        <f t="shared" si="9"/>
        <v>5000</v>
      </c>
      <c r="F220" s="40"/>
      <c r="G220" s="40">
        <f>IF(B220="","",$D$10/Details!$B$6*$D220)</f>
        <v>8408.4603975844147</v>
      </c>
      <c r="H220" s="40">
        <f t="shared" si="10"/>
        <v>1695100.5399144674</v>
      </c>
    </row>
    <row r="221" spans="2:8" ht="18" x14ac:dyDescent="0.25">
      <c r="B221" s="38">
        <f t="shared" si="8"/>
        <v>190</v>
      </c>
      <c r="C221" s="39">
        <f>IF(B220:B588&lt;&gt;"",IF(Details!$B$6=26,IF(B221=1,$D$12,C220+14),IF(Details!$B$6=52,IF(B221=1,$D$12,C220+7),DATE(YEAR($D$12),MONTH($D$12)+(B221-1)*Details!$B$7,IF(Details!$B$6=24,IF(1-MOD(B221,2)=1,DAY($D$12)+14,DAY($D$12)),DAY($D$12))))),"")</f>
        <v>51410</v>
      </c>
      <c r="D221" s="40">
        <f t="shared" si="11"/>
        <v>1695100.5399144674</v>
      </c>
      <c r="E221" s="40">
        <f t="shared" si="9"/>
        <v>5000</v>
      </c>
      <c r="F221" s="40"/>
      <c r="G221" s="40">
        <f>IF(B221="","",$D$10/Details!$B$6*$D221)</f>
        <v>8475.5026995723365</v>
      </c>
      <c r="H221" s="40">
        <f t="shared" si="10"/>
        <v>1708576.0426140397</v>
      </c>
    </row>
    <row r="222" spans="2:8" ht="18" x14ac:dyDescent="0.25">
      <c r="B222" s="38">
        <f t="shared" si="8"/>
        <v>191</v>
      </c>
      <c r="C222" s="39">
        <f>IF(B221:B589&lt;&gt;"",IF(Details!$B$6=26,IF(B222=1,$D$12,C221+14),IF(Details!$B$6=52,IF(B222=1,$D$12,C221+7),DATE(YEAR($D$12),MONTH($D$12)+(B222-1)*Details!$B$7,IF(Details!$B$6=24,IF(1-MOD(B222,2)=1,DAY($D$12)+14,DAY($D$12)),DAY($D$12))))),"")</f>
        <v>51441</v>
      </c>
      <c r="D222" s="40">
        <f t="shared" si="11"/>
        <v>1708576.0426140397</v>
      </c>
      <c r="E222" s="40">
        <f t="shared" si="9"/>
        <v>5000</v>
      </c>
      <c r="F222" s="40"/>
      <c r="G222" s="40">
        <f>IF(B222="","",$D$10/Details!$B$6*$D222)</f>
        <v>8542.8802130701988</v>
      </c>
      <c r="H222" s="40">
        <f t="shared" si="10"/>
        <v>1722118.9228271099</v>
      </c>
    </row>
    <row r="223" spans="2:8" ht="18" x14ac:dyDescent="0.25">
      <c r="B223" s="38">
        <f t="shared" si="8"/>
        <v>192</v>
      </c>
      <c r="C223" s="39">
        <f>IF(B222:B590&lt;&gt;"",IF(Details!$B$6=26,IF(B223=1,$D$12,C222+14),IF(Details!$B$6=52,IF(B223=1,$D$12,C222+7),DATE(YEAR($D$12),MONTH($D$12)+(B223-1)*Details!$B$7,IF(Details!$B$6=24,IF(1-MOD(B223,2)=1,DAY($D$12)+14,DAY($D$12)),DAY($D$12))))),"")</f>
        <v>51471</v>
      </c>
      <c r="D223" s="40">
        <f t="shared" si="11"/>
        <v>1722118.9228271099</v>
      </c>
      <c r="E223" s="40">
        <f t="shared" si="9"/>
        <v>5000</v>
      </c>
      <c r="F223" s="40"/>
      <c r="G223" s="40">
        <f>IF(B223="","",$D$10/Details!$B$6*$D223)</f>
        <v>8610.5946141355489</v>
      </c>
      <c r="H223" s="40">
        <f t="shared" si="10"/>
        <v>1735729.5174412455</v>
      </c>
    </row>
    <row r="224" spans="2:8" ht="18" x14ac:dyDescent="0.25">
      <c r="B224" s="38">
        <f t="shared" si="8"/>
        <v>193</v>
      </c>
      <c r="C224" s="39">
        <f>IF(B223:B591&lt;&gt;"",IF(Details!$B$6=26,IF(B224=1,$D$12,C223+14),IF(Details!$B$6=52,IF(B224=1,$D$12,C223+7),DATE(YEAR($D$12),MONTH($D$12)+(B224-1)*Details!$B$7,IF(Details!$B$6=24,IF(1-MOD(B224,2)=1,DAY($D$12)+14,DAY($D$12)),DAY($D$12))))),"")</f>
        <v>51502</v>
      </c>
      <c r="D224" s="40">
        <f t="shared" si="11"/>
        <v>1735729.5174412455</v>
      </c>
      <c r="E224" s="40">
        <f t="shared" si="9"/>
        <v>5000</v>
      </c>
      <c r="F224" s="40"/>
      <c r="G224" s="40">
        <f>IF(B224="","",$D$10/Details!$B$6*$D224)</f>
        <v>8678.6475872062274</v>
      </c>
      <c r="H224" s="40">
        <f t="shared" si="10"/>
        <v>1749408.1650284517</v>
      </c>
    </row>
    <row r="225" spans="2:8" ht="18" x14ac:dyDescent="0.25">
      <c r="B225" s="38">
        <f t="shared" ref="B225:B288" si="12">IF(B224&lt;$H$6,IF(H224&gt;0,B224+1,""),"")</f>
        <v>194</v>
      </c>
      <c r="C225" s="39">
        <f>IF(B224:B592&lt;&gt;"",IF(Details!$B$6=26,IF(B225=1,$D$12,C224+14),IF(Details!$B$6=52,IF(B225=1,$D$12,C224+7),DATE(YEAR($D$12),MONTH($D$12)+(B225-1)*Details!$B$7,IF(Details!$B$6=24,IF(1-MOD(B225,2)=1,DAY($D$12)+14,DAY($D$12)),DAY($D$12))))),"")</f>
        <v>51533</v>
      </c>
      <c r="D225" s="40">
        <f t="shared" si="11"/>
        <v>1749408.1650284517</v>
      </c>
      <c r="E225" s="40">
        <f t="shared" ref="E225:E288" si="13">IF($B225&lt;&gt;"",IF($D$8&lt;&gt;"",$D$8,0),"")</f>
        <v>5000</v>
      </c>
      <c r="F225" s="40"/>
      <c r="G225" s="40">
        <f>IF(B225="","",$D$10/Details!$B$6*$D225)</f>
        <v>8747.0408251422596</v>
      </c>
      <c r="H225" s="40">
        <f t="shared" ref="H225:H288" si="14">IF($B225="","",($D225+E225+F225+G225))</f>
        <v>1763155.205853594</v>
      </c>
    </row>
    <row r="226" spans="2:8" ht="18" x14ac:dyDescent="0.25">
      <c r="B226" s="38">
        <f t="shared" si="12"/>
        <v>195</v>
      </c>
      <c r="C226" s="39">
        <f>IF(B225:B593&lt;&gt;"",IF(Details!$B$6=26,IF(B226=1,$D$12,C225+14),IF(Details!$B$6=52,IF(B226=1,$D$12,C225+7),DATE(YEAR($D$12),MONTH($D$12)+(B226-1)*Details!$B$7,IF(Details!$B$6=24,IF(1-MOD(B226,2)=1,DAY($D$12)+14,DAY($D$12)),DAY($D$12))))),"")</f>
        <v>51561</v>
      </c>
      <c r="D226" s="40">
        <f t="shared" ref="D226:D289" si="15">IF($B226&lt;&gt;"",H225,"")</f>
        <v>1763155.205853594</v>
      </c>
      <c r="E226" s="40">
        <f t="shared" si="13"/>
        <v>5000</v>
      </c>
      <c r="F226" s="40"/>
      <c r="G226" s="40">
        <f>IF(B226="","",$D$10/Details!$B$6*$D226)</f>
        <v>8815.7760292679704</v>
      </c>
      <c r="H226" s="40">
        <f t="shared" si="14"/>
        <v>1776970.981882862</v>
      </c>
    </row>
    <row r="227" spans="2:8" ht="18" x14ac:dyDescent="0.25">
      <c r="B227" s="38">
        <f t="shared" si="12"/>
        <v>196</v>
      </c>
      <c r="C227" s="39">
        <f>IF(B226:B594&lt;&gt;"",IF(Details!$B$6=26,IF(B227=1,$D$12,C226+14),IF(Details!$B$6=52,IF(B227=1,$D$12,C226+7),DATE(YEAR($D$12),MONTH($D$12)+(B227-1)*Details!$B$7,IF(Details!$B$6=24,IF(1-MOD(B227,2)=1,DAY($D$12)+14,DAY($D$12)),DAY($D$12))))),"")</f>
        <v>51592</v>
      </c>
      <c r="D227" s="40">
        <f t="shared" si="15"/>
        <v>1776970.981882862</v>
      </c>
      <c r="E227" s="40">
        <f t="shared" si="13"/>
        <v>5000</v>
      </c>
      <c r="F227" s="40"/>
      <c r="G227" s="40">
        <f>IF(B227="","",$D$10/Details!$B$6*$D227)</f>
        <v>8884.8549094143109</v>
      </c>
      <c r="H227" s="40">
        <f t="shared" si="14"/>
        <v>1790855.8367922765</v>
      </c>
    </row>
    <row r="228" spans="2:8" ht="18" x14ac:dyDescent="0.25">
      <c r="B228" s="38">
        <f t="shared" si="12"/>
        <v>197</v>
      </c>
      <c r="C228" s="39">
        <f>IF(B227:B595&lt;&gt;"",IF(Details!$B$6=26,IF(B228=1,$D$12,C227+14),IF(Details!$B$6=52,IF(B228=1,$D$12,C227+7),DATE(YEAR($D$12),MONTH($D$12)+(B228-1)*Details!$B$7,IF(Details!$B$6=24,IF(1-MOD(B228,2)=1,DAY($D$12)+14,DAY($D$12)),DAY($D$12))))),"")</f>
        <v>51622</v>
      </c>
      <c r="D228" s="40">
        <f t="shared" si="15"/>
        <v>1790855.8367922765</v>
      </c>
      <c r="E228" s="40">
        <f t="shared" si="13"/>
        <v>5000</v>
      </c>
      <c r="F228" s="40"/>
      <c r="G228" s="40">
        <f>IF(B228="","",$D$10/Details!$B$6*$D228)</f>
        <v>8954.2791839613819</v>
      </c>
      <c r="H228" s="40">
        <f t="shared" si="14"/>
        <v>1804810.1159762379</v>
      </c>
    </row>
    <row r="229" spans="2:8" ht="18" x14ac:dyDescent="0.25">
      <c r="B229" s="38">
        <f t="shared" si="12"/>
        <v>198</v>
      </c>
      <c r="C229" s="39">
        <f>IF(B228:B596&lt;&gt;"",IF(Details!$B$6=26,IF(B229=1,$D$12,C228+14),IF(Details!$B$6=52,IF(B229=1,$D$12,C228+7),DATE(YEAR($D$12),MONTH($D$12)+(B229-1)*Details!$B$7,IF(Details!$B$6=24,IF(1-MOD(B229,2)=1,DAY($D$12)+14,DAY($D$12)),DAY($D$12))))),"")</f>
        <v>51653</v>
      </c>
      <c r="D229" s="40">
        <f t="shared" si="15"/>
        <v>1804810.1159762379</v>
      </c>
      <c r="E229" s="40">
        <f t="shared" si="13"/>
        <v>5000</v>
      </c>
      <c r="F229" s="40"/>
      <c r="G229" s="40">
        <f>IF(B229="","",$D$10/Details!$B$6*$D229)</f>
        <v>9024.0505798811901</v>
      </c>
      <c r="H229" s="40">
        <f t="shared" si="14"/>
        <v>1818834.1665561192</v>
      </c>
    </row>
    <row r="230" spans="2:8" ht="18" x14ac:dyDescent="0.25">
      <c r="B230" s="38">
        <f t="shared" si="12"/>
        <v>199</v>
      </c>
      <c r="C230" s="39">
        <f>IF(B229:B597&lt;&gt;"",IF(Details!$B$6=26,IF(B230=1,$D$12,C229+14),IF(Details!$B$6=52,IF(B230=1,$D$12,C229+7),DATE(YEAR($D$12),MONTH($D$12)+(B230-1)*Details!$B$7,IF(Details!$B$6=24,IF(1-MOD(B230,2)=1,DAY($D$12)+14,DAY($D$12)),DAY($D$12))))),"")</f>
        <v>51683</v>
      </c>
      <c r="D230" s="40">
        <f t="shared" si="15"/>
        <v>1818834.1665561192</v>
      </c>
      <c r="E230" s="40">
        <f t="shared" si="13"/>
        <v>5000</v>
      </c>
      <c r="F230" s="40"/>
      <c r="G230" s="40">
        <f>IF(B230="","",$D$10/Details!$B$6*$D230)</f>
        <v>9094.1708327805954</v>
      </c>
      <c r="H230" s="40">
        <f t="shared" si="14"/>
        <v>1832928.3373888999</v>
      </c>
    </row>
    <row r="231" spans="2:8" ht="18" x14ac:dyDescent="0.25">
      <c r="B231" s="38">
        <f t="shared" si="12"/>
        <v>200</v>
      </c>
      <c r="C231" s="39">
        <f>IF(B230:B598&lt;&gt;"",IF(Details!$B$6=26,IF(B231=1,$D$12,C230+14),IF(Details!$B$6=52,IF(B231=1,$D$12,C230+7),DATE(YEAR($D$12),MONTH($D$12)+(B231-1)*Details!$B$7,IF(Details!$B$6=24,IF(1-MOD(B231,2)=1,DAY($D$12)+14,DAY($D$12)),DAY($D$12))))),"")</f>
        <v>51714</v>
      </c>
      <c r="D231" s="40">
        <f t="shared" si="15"/>
        <v>1832928.3373888999</v>
      </c>
      <c r="E231" s="40">
        <f t="shared" si="13"/>
        <v>5000</v>
      </c>
      <c r="F231" s="40"/>
      <c r="G231" s="40">
        <f>IF(B231="","",$D$10/Details!$B$6*$D231)</f>
        <v>9164.6416869445002</v>
      </c>
      <c r="H231" s="40">
        <f t="shared" si="14"/>
        <v>1847092.9790758444</v>
      </c>
    </row>
    <row r="232" spans="2:8" ht="18" x14ac:dyDescent="0.25">
      <c r="B232" s="38">
        <f t="shared" si="12"/>
        <v>201</v>
      </c>
      <c r="C232" s="39">
        <f>IF(B231:B599&lt;&gt;"",IF(Details!$B$6=26,IF(B232=1,$D$12,C231+14),IF(Details!$B$6=52,IF(B232=1,$D$12,C231+7),DATE(YEAR($D$12),MONTH($D$12)+(B232-1)*Details!$B$7,IF(Details!$B$6=24,IF(1-MOD(B232,2)=1,DAY($D$12)+14,DAY($D$12)),DAY($D$12))))),"")</f>
        <v>51745</v>
      </c>
      <c r="D232" s="40">
        <f t="shared" si="15"/>
        <v>1847092.9790758444</v>
      </c>
      <c r="E232" s="40">
        <f t="shared" si="13"/>
        <v>5000</v>
      </c>
      <c r="F232" s="40"/>
      <c r="G232" s="40">
        <f>IF(B232="","",$D$10/Details!$B$6*$D232)</f>
        <v>9235.4648953792221</v>
      </c>
      <c r="H232" s="40">
        <f t="shared" si="14"/>
        <v>1861328.4439712237</v>
      </c>
    </row>
    <row r="233" spans="2:8" ht="18" x14ac:dyDescent="0.25">
      <c r="B233" s="38">
        <f t="shared" si="12"/>
        <v>202</v>
      </c>
      <c r="C233" s="39">
        <f>IF(B232:B600&lt;&gt;"",IF(Details!$B$6=26,IF(B233=1,$D$12,C232+14),IF(Details!$B$6=52,IF(B233=1,$D$12,C232+7),DATE(YEAR($D$12),MONTH($D$12)+(B233-1)*Details!$B$7,IF(Details!$B$6=24,IF(1-MOD(B233,2)=1,DAY($D$12)+14,DAY($D$12)),DAY($D$12))))),"")</f>
        <v>51775</v>
      </c>
      <c r="D233" s="40">
        <f t="shared" si="15"/>
        <v>1861328.4439712237</v>
      </c>
      <c r="E233" s="40">
        <f t="shared" si="13"/>
        <v>5000</v>
      </c>
      <c r="F233" s="40"/>
      <c r="G233" s="40">
        <f>IF(B233="","",$D$10/Details!$B$6*$D233)</f>
        <v>9306.6422198561177</v>
      </c>
      <c r="H233" s="40">
        <f t="shared" si="14"/>
        <v>1875635.0861910798</v>
      </c>
    </row>
    <row r="234" spans="2:8" ht="18" x14ac:dyDescent="0.25">
      <c r="B234" s="38">
        <f t="shared" si="12"/>
        <v>203</v>
      </c>
      <c r="C234" s="39">
        <f>IF(B233:B601&lt;&gt;"",IF(Details!$B$6=26,IF(B234=1,$D$12,C233+14),IF(Details!$B$6=52,IF(B234=1,$D$12,C233+7),DATE(YEAR($D$12),MONTH($D$12)+(B234-1)*Details!$B$7,IF(Details!$B$6=24,IF(1-MOD(B234,2)=1,DAY($D$12)+14,DAY($D$12)),DAY($D$12))))),"")</f>
        <v>51806</v>
      </c>
      <c r="D234" s="40">
        <f t="shared" si="15"/>
        <v>1875635.0861910798</v>
      </c>
      <c r="E234" s="40">
        <f t="shared" si="13"/>
        <v>5000</v>
      </c>
      <c r="F234" s="40"/>
      <c r="G234" s="40">
        <f>IF(B234="","",$D$10/Details!$B$6*$D234)</f>
        <v>9378.1754309553999</v>
      </c>
      <c r="H234" s="40">
        <f t="shared" si="14"/>
        <v>1890013.2616220352</v>
      </c>
    </row>
    <row r="235" spans="2:8" ht="18" x14ac:dyDescent="0.25">
      <c r="B235" s="38">
        <f t="shared" si="12"/>
        <v>204</v>
      </c>
      <c r="C235" s="39">
        <f>IF(B234:B602&lt;&gt;"",IF(Details!$B$6=26,IF(B235=1,$D$12,C234+14),IF(Details!$B$6=52,IF(B235=1,$D$12,C234+7),DATE(YEAR($D$12),MONTH($D$12)+(B235-1)*Details!$B$7,IF(Details!$B$6=24,IF(1-MOD(B235,2)=1,DAY($D$12)+14,DAY($D$12)),DAY($D$12))))),"")</f>
        <v>51836</v>
      </c>
      <c r="D235" s="40">
        <f t="shared" si="15"/>
        <v>1890013.2616220352</v>
      </c>
      <c r="E235" s="40">
        <f t="shared" si="13"/>
        <v>5000</v>
      </c>
      <c r="F235" s="40"/>
      <c r="G235" s="40">
        <f>IF(B235="","",$D$10/Details!$B$6*$D235)</f>
        <v>9450.0663081101757</v>
      </c>
      <c r="H235" s="40">
        <f t="shared" si="14"/>
        <v>1904463.3279301454</v>
      </c>
    </row>
    <row r="236" spans="2:8" ht="18" x14ac:dyDescent="0.25">
      <c r="B236" s="38">
        <f t="shared" si="12"/>
        <v>205</v>
      </c>
      <c r="C236" s="39">
        <f>IF(B235:B603&lt;&gt;"",IF(Details!$B$6=26,IF(B236=1,$D$12,C235+14),IF(Details!$B$6=52,IF(B236=1,$D$12,C235+7),DATE(YEAR($D$12),MONTH($D$12)+(B236-1)*Details!$B$7,IF(Details!$B$6=24,IF(1-MOD(B236,2)=1,DAY($D$12)+14,DAY($D$12)),DAY($D$12))))),"")</f>
        <v>51867</v>
      </c>
      <c r="D236" s="40">
        <f t="shared" si="15"/>
        <v>1904463.3279301454</v>
      </c>
      <c r="E236" s="40">
        <f t="shared" si="13"/>
        <v>5000</v>
      </c>
      <c r="F236" s="40"/>
      <c r="G236" s="40">
        <f>IF(B236="","",$D$10/Details!$B$6*$D236)</f>
        <v>9522.3166396507277</v>
      </c>
      <c r="H236" s="40">
        <f t="shared" si="14"/>
        <v>1918985.644569796</v>
      </c>
    </row>
    <row r="237" spans="2:8" ht="18" x14ac:dyDescent="0.25">
      <c r="B237" s="38">
        <f t="shared" si="12"/>
        <v>206</v>
      </c>
      <c r="C237" s="39">
        <f>IF(B236:B604&lt;&gt;"",IF(Details!$B$6=26,IF(B237=1,$D$12,C236+14),IF(Details!$B$6=52,IF(B237=1,$D$12,C236+7),DATE(YEAR($D$12),MONTH($D$12)+(B237-1)*Details!$B$7,IF(Details!$B$6=24,IF(1-MOD(B237,2)=1,DAY($D$12)+14,DAY($D$12)),DAY($D$12))))),"")</f>
        <v>51898</v>
      </c>
      <c r="D237" s="40">
        <f t="shared" si="15"/>
        <v>1918985.644569796</v>
      </c>
      <c r="E237" s="40">
        <f t="shared" si="13"/>
        <v>5000</v>
      </c>
      <c r="F237" s="40"/>
      <c r="G237" s="40">
        <f>IF(B237="","",$D$10/Details!$B$6*$D237)</f>
        <v>9594.928222848981</v>
      </c>
      <c r="H237" s="40">
        <f t="shared" si="14"/>
        <v>1933580.5727926451</v>
      </c>
    </row>
    <row r="238" spans="2:8" ht="18" x14ac:dyDescent="0.25">
      <c r="B238" s="38">
        <f t="shared" si="12"/>
        <v>207</v>
      </c>
      <c r="C238" s="39">
        <f>IF(B237:B605&lt;&gt;"",IF(Details!$B$6=26,IF(B238=1,$D$12,C237+14),IF(Details!$B$6=52,IF(B238=1,$D$12,C237+7),DATE(YEAR($D$12),MONTH($D$12)+(B238-1)*Details!$B$7,IF(Details!$B$6=24,IF(1-MOD(B238,2)=1,DAY($D$12)+14,DAY($D$12)),DAY($D$12))))),"")</f>
        <v>51926</v>
      </c>
      <c r="D238" s="40">
        <f t="shared" si="15"/>
        <v>1933580.5727926451</v>
      </c>
      <c r="E238" s="40">
        <f t="shared" si="13"/>
        <v>5000</v>
      </c>
      <c r="F238" s="40"/>
      <c r="G238" s="40">
        <f>IF(B238="","",$D$10/Details!$B$6*$D238)</f>
        <v>9667.9028639632252</v>
      </c>
      <c r="H238" s="40">
        <f t="shared" si="14"/>
        <v>1948248.4756566084</v>
      </c>
    </row>
    <row r="239" spans="2:8" ht="18" x14ac:dyDescent="0.25">
      <c r="B239" s="38">
        <f t="shared" si="12"/>
        <v>208</v>
      </c>
      <c r="C239" s="39">
        <f>IF(B238:B606&lt;&gt;"",IF(Details!$B$6=26,IF(B239=1,$D$12,C238+14),IF(Details!$B$6=52,IF(B239=1,$D$12,C238+7),DATE(YEAR($D$12),MONTH($D$12)+(B239-1)*Details!$B$7,IF(Details!$B$6=24,IF(1-MOD(B239,2)=1,DAY($D$12)+14,DAY($D$12)),DAY($D$12))))),"")</f>
        <v>51957</v>
      </c>
      <c r="D239" s="40">
        <f t="shared" si="15"/>
        <v>1948248.4756566084</v>
      </c>
      <c r="E239" s="40">
        <f t="shared" si="13"/>
        <v>5000</v>
      </c>
      <c r="F239" s="40"/>
      <c r="G239" s="40">
        <f>IF(B239="","",$D$10/Details!$B$6*$D239)</f>
        <v>9741.2423782830429</v>
      </c>
      <c r="H239" s="40">
        <f t="shared" si="14"/>
        <v>1962989.7180348914</v>
      </c>
    </row>
    <row r="240" spans="2:8" ht="18" x14ac:dyDescent="0.25">
      <c r="B240" s="38">
        <f t="shared" si="12"/>
        <v>209</v>
      </c>
      <c r="C240" s="39">
        <f>IF(B239:B607&lt;&gt;"",IF(Details!$B$6=26,IF(B240=1,$D$12,C239+14),IF(Details!$B$6=52,IF(B240=1,$D$12,C239+7),DATE(YEAR($D$12),MONTH($D$12)+(B240-1)*Details!$B$7,IF(Details!$B$6=24,IF(1-MOD(B240,2)=1,DAY($D$12)+14,DAY($D$12)),DAY($D$12))))),"")</f>
        <v>51987</v>
      </c>
      <c r="D240" s="40">
        <f t="shared" si="15"/>
        <v>1962989.7180348914</v>
      </c>
      <c r="E240" s="40">
        <f t="shared" si="13"/>
        <v>5000</v>
      </c>
      <c r="F240" s="40"/>
      <c r="G240" s="40">
        <f>IF(B240="","",$D$10/Details!$B$6*$D240)</f>
        <v>9814.9485901744574</v>
      </c>
      <c r="H240" s="40">
        <f t="shared" si="14"/>
        <v>1977804.666625066</v>
      </c>
    </row>
    <row r="241" spans="2:8" ht="18" x14ac:dyDescent="0.25">
      <c r="B241" s="38">
        <f t="shared" si="12"/>
        <v>210</v>
      </c>
      <c r="C241" s="39">
        <f>IF(B240:B608&lt;&gt;"",IF(Details!$B$6=26,IF(B241=1,$D$12,C240+14),IF(Details!$B$6=52,IF(B241=1,$D$12,C240+7),DATE(YEAR($D$12),MONTH($D$12)+(B241-1)*Details!$B$7,IF(Details!$B$6=24,IF(1-MOD(B241,2)=1,DAY($D$12)+14,DAY($D$12)),DAY($D$12))))),"")</f>
        <v>52018</v>
      </c>
      <c r="D241" s="40">
        <f t="shared" si="15"/>
        <v>1977804.666625066</v>
      </c>
      <c r="E241" s="40">
        <f t="shared" si="13"/>
        <v>5000</v>
      </c>
      <c r="F241" s="40"/>
      <c r="G241" s="40">
        <f>IF(B241="","",$D$10/Details!$B$6*$D241)</f>
        <v>9889.0233331253294</v>
      </c>
      <c r="H241" s="40">
        <f t="shared" si="14"/>
        <v>1992693.6899581912</v>
      </c>
    </row>
    <row r="242" spans="2:8" ht="18" x14ac:dyDescent="0.25">
      <c r="B242" s="38">
        <f t="shared" si="12"/>
        <v>211</v>
      </c>
      <c r="C242" s="39">
        <f>IF(B241:B609&lt;&gt;"",IF(Details!$B$6=26,IF(B242=1,$D$12,C241+14),IF(Details!$B$6=52,IF(B242=1,$D$12,C241+7),DATE(YEAR($D$12),MONTH($D$12)+(B242-1)*Details!$B$7,IF(Details!$B$6=24,IF(1-MOD(B242,2)=1,DAY($D$12)+14,DAY($D$12)),DAY($D$12))))),"")</f>
        <v>52048</v>
      </c>
      <c r="D242" s="40">
        <f t="shared" si="15"/>
        <v>1992693.6899581912</v>
      </c>
      <c r="E242" s="40">
        <f t="shared" si="13"/>
        <v>5000</v>
      </c>
      <c r="F242" s="40"/>
      <c r="G242" s="40">
        <f>IF(B242="","",$D$10/Details!$B$6*$D242)</f>
        <v>9963.4684497909566</v>
      </c>
      <c r="H242" s="40">
        <f t="shared" si="14"/>
        <v>2007657.1584079822</v>
      </c>
    </row>
    <row r="243" spans="2:8" ht="18" x14ac:dyDescent="0.25">
      <c r="B243" s="38">
        <f t="shared" si="12"/>
        <v>212</v>
      </c>
      <c r="C243" s="39">
        <f>IF(B242:B610&lt;&gt;"",IF(Details!$B$6=26,IF(B243=1,$D$12,C242+14),IF(Details!$B$6=52,IF(B243=1,$D$12,C242+7),DATE(YEAR($D$12),MONTH($D$12)+(B243-1)*Details!$B$7,IF(Details!$B$6=24,IF(1-MOD(B243,2)=1,DAY($D$12)+14,DAY($D$12)),DAY($D$12))))),"")</f>
        <v>52079</v>
      </c>
      <c r="D243" s="40">
        <f t="shared" si="15"/>
        <v>2007657.1584079822</v>
      </c>
      <c r="E243" s="40">
        <f t="shared" si="13"/>
        <v>5000</v>
      </c>
      <c r="F243" s="40"/>
      <c r="G243" s="40">
        <f>IF(B243="","",$D$10/Details!$B$6*$D243)</f>
        <v>10038.285792039911</v>
      </c>
      <c r="H243" s="40">
        <f t="shared" si="14"/>
        <v>2022695.4442000221</v>
      </c>
    </row>
    <row r="244" spans="2:8" ht="18" x14ac:dyDescent="0.25">
      <c r="B244" s="38">
        <f t="shared" si="12"/>
        <v>213</v>
      </c>
      <c r="C244" s="39">
        <f>IF(B243:B611&lt;&gt;"",IF(Details!$B$6=26,IF(B244=1,$D$12,C243+14),IF(Details!$B$6=52,IF(B244=1,$D$12,C243+7),DATE(YEAR($D$12),MONTH($D$12)+(B244-1)*Details!$B$7,IF(Details!$B$6=24,IF(1-MOD(B244,2)=1,DAY($D$12)+14,DAY($D$12)),DAY($D$12))))),"")</f>
        <v>52110</v>
      </c>
      <c r="D244" s="40">
        <f t="shared" si="15"/>
        <v>2022695.4442000221</v>
      </c>
      <c r="E244" s="40">
        <f t="shared" si="13"/>
        <v>5000</v>
      </c>
      <c r="F244" s="40"/>
      <c r="G244" s="40">
        <f>IF(B244="","",$D$10/Details!$B$6*$D244)</f>
        <v>10113.47722100011</v>
      </c>
      <c r="H244" s="40">
        <f t="shared" si="14"/>
        <v>2037808.9214210222</v>
      </c>
    </row>
    <row r="245" spans="2:8" ht="18" x14ac:dyDescent="0.25">
      <c r="B245" s="38">
        <f t="shared" si="12"/>
        <v>214</v>
      </c>
      <c r="C245" s="39">
        <f>IF(B244:B612&lt;&gt;"",IF(Details!$B$6=26,IF(B245=1,$D$12,C244+14),IF(Details!$B$6=52,IF(B245=1,$D$12,C244+7),DATE(YEAR($D$12),MONTH($D$12)+(B245-1)*Details!$B$7,IF(Details!$B$6=24,IF(1-MOD(B245,2)=1,DAY($D$12)+14,DAY($D$12)),DAY($D$12))))),"")</f>
        <v>52140</v>
      </c>
      <c r="D245" s="40">
        <f t="shared" si="15"/>
        <v>2037808.9214210222</v>
      </c>
      <c r="E245" s="40">
        <f t="shared" si="13"/>
        <v>5000</v>
      </c>
      <c r="F245" s="40"/>
      <c r="G245" s="40">
        <f>IF(B245="","",$D$10/Details!$B$6*$D245)</f>
        <v>10189.04460710511</v>
      </c>
      <c r="H245" s="40">
        <f t="shared" si="14"/>
        <v>2052997.9660281274</v>
      </c>
    </row>
    <row r="246" spans="2:8" ht="18" x14ac:dyDescent="0.25">
      <c r="B246" s="38">
        <f t="shared" si="12"/>
        <v>215</v>
      </c>
      <c r="C246" s="39">
        <f>IF(B245:B613&lt;&gt;"",IF(Details!$B$6=26,IF(B246=1,$D$12,C245+14),IF(Details!$B$6=52,IF(B246=1,$D$12,C245+7),DATE(YEAR($D$12),MONTH($D$12)+(B246-1)*Details!$B$7,IF(Details!$B$6=24,IF(1-MOD(B246,2)=1,DAY($D$12)+14,DAY($D$12)),DAY($D$12))))),"")</f>
        <v>52171</v>
      </c>
      <c r="D246" s="40">
        <f t="shared" si="15"/>
        <v>2052997.9660281274</v>
      </c>
      <c r="E246" s="40">
        <f t="shared" si="13"/>
        <v>5000</v>
      </c>
      <c r="F246" s="40"/>
      <c r="G246" s="40">
        <f>IF(B246="","",$D$10/Details!$B$6*$D246)</f>
        <v>10264.989830140637</v>
      </c>
      <c r="H246" s="40">
        <f t="shared" si="14"/>
        <v>2068262.9558582681</v>
      </c>
    </row>
    <row r="247" spans="2:8" ht="18" x14ac:dyDescent="0.25">
      <c r="B247" s="38">
        <f t="shared" si="12"/>
        <v>216</v>
      </c>
      <c r="C247" s="39">
        <f>IF(B246:B614&lt;&gt;"",IF(Details!$B$6=26,IF(B247=1,$D$12,C246+14),IF(Details!$B$6=52,IF(B247=1,$D$12,C246+7),DATE(YEAR($D$12),MONTH($D$12)+(B247-1)*Details!$B$7,IF(Details!$B$6=24,IF(1-MOD(B247,2)=1,DAY($D$12)+14,DAY($D$12)),DAY($D$12))))),"")</f>
        <v>52201</v>
      </c>
      <c r="D247" s="40">
        <f t="shared" si="15"/>
        <v>2068262.9558582681</v>
      </c>
      <c r="E247" s="40">
        <f t="shared" si="13"/>
        <v>5000</v>
      </c>
      <c r="F247" s="40"/>
      <c r="G247" s="40">
        <f>IF(B247="","",$D$10/Details!$B$6*$D247)</f>
        <v>10341.314779291341</v>
      </c>
      <c r="H247" s="40">
        <f t="shared" si="14"/>
        <v>2083604.2706375595</v>
      </c>
    </row>
    <row r="248" spans="2:8" ht="18" x14ac:dyDescent="0.25">
      <c r="B248" s="38">
        <f t="shared" si="12"/>
        <v>217</v>
      </c>
      <c r="C248" s="39">
        <f>IF(B247:B615&lt;&gt;"",IF(Details!$B$6=26,IF(B248=1,$D$12,C247+14),IF(Details!$B$6=52,IF(B248=1,$D$12,C247+7),DATE(YEAR($D$12),MONTH($D$12)+(B248-1)*Details!$B$7,IF(Details!$B$6=24,IF(1-MOD(B248,2)=1,DAY($D$12)+14,DAY($D$12)),DAY($D$12))))),"")</f>
        <v>52232</v>
      </c>
      <c r="D248" s="40">
        <f t="shared" si="15"/>
        <v>2083604.2706375595</v>
      </c>
      <c r="E248" s="40">
        <f t="shared" si="13"/>
        <v>5000</v>
      </c>
      <c r="F248" s="40"/>
      <c r="G248" s="40">
        <f>IF(B248="","",$D$10/Details!$B$6*$D248)</f>
        <v>10418.021353187798</v>
      </c>
      <c r="H248" s="40">
        <f t="shared" si="14"/>
        <v>2099022.2919907472</v>
      </c>
    </row>
    <row r="249" spans="2:8" ht="18" x14ac:dyDescent="0.25">
      <c r="B249" s="38">
        <f t="shared" si="12"/>
        <v>218</v>
      </c>
      <c r="C249" s="39">
        <f>IF(B248:B616&lt;&gt;"",IF(Details!$B$6=26,IF(B249=1,$D$12,C248+14),IF(Details!$B$6=52,IF(B249=1,$D$12,C248+7),DATE(YEAR($D$12),MONTH($D$12)+(B249-1)*Details!$B$7,IF(Details!$B$6=24,IF(1-MOD(B249,2)=1,DAY($D$12)+14,DAY($D$12)),DAY($D$12))))),"")</f>
        <v>52263</v>
      </c>
      <c r="D249" s="40">
        <f t="shared" si="15"/>
        <v>2099022.2919907472</v>
      </c>
      <c r="E249" s="40">
        <f t="shared" si="13"/>
        <v>5000</v>
      </c>
      <c r="F249" s="40"/>
      <c r="G249" s="40">
        <f>IF(B249="","",$D$10/Details!$B$6*$D249)</f>
        <v>10495.111459953736</v>
      </c>
      <c r="H249" s="40">
        <f t="shared" si="14"/>
        <v>2114517.4034507009</v>
      </c>
    </row>
    <row r="250" spans="2:8" ht="18" x14ac:dyDescent="0.25">
      <c r="B250" s="38">
        <f t="shared" si="12"/>
        <v>219</v>
      </c>
      <c r="C250" s="39">
        <f>IF(B249:B617&lt;&gt;"",IF(Details!$B$6=26,IF(B250=1,$D$12,C249+14),IF(Details!$B$6=52,IF(B250=1,$D$12,C249+7),DATE(YEAR($D$12),MONTH($D$12)+(B250-1)*Details!$B$7,IF(Details!$B$6=24,IF(1-MOD(B250,2)=1,DAY($D$12)+14,DAY($D$12)),DAY($D$12))))),"")</f>
        <v>52291</v>
      </c>
      <c r="D250" s="40">
        <f t="shared" si="15"/>
        <v>2114517.4034507009</v>
      </c>
      <c r="E250" s="40">
        <f t="shared" si="13"/>
        <v>5000</v>
      </c>
      <c r="F250" s="40"/>
      <c r="G250" s="40">
        <f>IF(B250="","",$D$10/Details!$B$6*$D250)</f>
        <v>10572.587017253505</v>
      </c>
      <c r="H250" s="40">
        <f t="shared" si="14"/>
        <v>2130089.9904679544</v>
      </c>
    </row>
    <row r="251" spans="2:8" ht="18" x14ac:dyDescent="0.25">
      <c r="B251" s="38">
        <f t="shared" si="12"/>
        <v>220</v>
      </c>
      <c r="C251" s="39">
        <f>IF(B250:B618&lt;&gt;"",IF(Details!$B$6=26,IF(B251=1,$D$12,C250+14),IF(Details!$B$6=52,IF(B251=1,$D$12,C250+7),DATE(YEAR($D$12),MONTH($D$12)+(B251-1)*Details!$B$7,IF(Details!$B$6=24,IF(1-MOD(B251,2)=1,DAY($D$12)+14,DAY($D$12)),DAY($D$12))))),"")</f>
        <v>52322</v>
      </c>
      <c r="D251" s="40">
        <f t="shared" si="15"/>
        <v>2130089.9904679544</v>
      </c>
      <c r="E251" s="40">
        <f t="shared" si="13"/>
        <v>5000</v>
      </c>
      <c r="F251" s="40"/>
      <c r="G251" s="40">
        <f>IF(B251="","",$D$10/Details!$B$6*$D251)</f>
        <v>10650.449952339772</v>
      </c>
      <c r="H251" s="40">
        <f t="shared" si="14"/>
        <v>2145740.4404202942</v>
      </c>
    </row>
    <row r="252" spans="2:8" ht="18" x14ac:dyDescent="0.25">
      <c r="B252" s="38">
        <f t="shared" si="12"/>
        <v>221</v>
      </c>
      <c r="C252" s="39">
        <f>IF(B251:B619&lt;&gt;"",IF(Details!$B$6=26,IF(B252=1,$D$12,C251+14),IF(Details!$B$6=52,IF(B252=1,$D$12,C251+7),DATE(YEAR($D$12),MONTH($D$12)+(B252-1)*Details!$B$7,IF(Details!$B$6=24,IF(1-MOD(B252,2)=1,DAY($D$12)+14,DAY($D$12)),DAY($D$12))))),"")</f>
        <v>52352</v>
      </c>
      <c r="D252" s="40">
        <f t="shared" si="15"/>
        <v>2145740.4404202942</v>
      </c>
      <c r="E252" s="40">
        <f t="shared" si="13"/>
        <v>5000</v>
      </c>
      <c r="F252" s="40"/>
      <c r="G252" s="40">
        <f>IF(B252="","",$D$10/Details!$B$6*$D252)</f>
        <v>10728.702202101471</v>
      </c>
      <c r="H252" s="40">
        <f t="shared" si="14"/>
        <v>2161469.1426223954</v>
      </c>
    </row>
    <row r="253" spans="2:8" ht="18" x14ac:dyDescent="0.25">
      <c r="B253" s="38">
        <f t="shared" si="12"/>
        <v>222</v>
      </c>
      <c r="C253" s="39">
        <f>IF(B252:B620&lt;&gt;"",IF(Details!$B$6=26,IF(B253=1,$D$12,C252+14),IF(Details!$B$6=52,IF(B253=1,$D$12,C252+7),DATE(YEAR($D$12),MONTH($D$12)+(B253-1)*Details!$B$7,IF(Details!$B$6=24,IF(1-MOD(B253,2)=1,DAY($D$12)+14,DAY($D$12)),DAY($D$12))))),"")</f>
        <v>52383</v>
      </c>
      <c r="D253" s="40">
        <f t="shared" si="15"/>
        <v>2161469.1426223954</v>
      </c>
      <c r="E253" s="40">
        <f t="shared" si="13"/>
        <v>5000</v>
      </c>
      <c r="F253" s="40"/>
      <c r="G253" s="40">
        <f>IF(B253="","",$D$10/Details!$B$6*$D253)</f>
        <v>10807.345713111978</v>
      </c>
      <c r="H253" s="40">
        <f t="shared" si="14"/>
        <v>2177276.4883355075</v>
      </c>
    </row>
    <row r="254" spans="2:8" ht="18" x14ac:dyDescent="0.25">
      <c r="B254" s="38">
        <f t="shared" si="12"/>
        <v>223</v>
      </c>
      <c r="C254" s="39">
        <f>IF(B253:B621&lt;&gt;"",IF(Details!$B$6=26,IF(B254=1,$D$12,C253+14),IF(Details!$B$6=52,IF(B254=1,$D$12,C253+7),DATE(YEAR($D$12),MONTH($D$12)+(B254-1)*Details!$B$7,IF(Details!$B$6=24,IF(1-MOD(B254,2)=1,DAY($D$12)+14,DAY($D$12)),DAY($D$12))))),"")</f>
        <v>52413</v>
      </c>
      <c r="D254" s="40">
        <f t="shared" si="15"/>
        <v>2177276.4883355075</v>
      </c>
      <c r="E254" s="40">
        <f t="shared" si="13"/>
        <v>5000</v>
      </c>
      <c r="F254" s="40"/>
      <c r="G254" s="40">
        <f>IF(B254="","",$D$10/Details!$B$6*$D254)</f>
        <v>10886.382441677537</v>
      </c>
      <c r="H254" s="40">
        <f t="shared" si="14"/>
        <v>2193162.8707771851</v>
      </c>
    </row>
    <row r="255" spans="2:8" ht="18" x14ac:dyDescent="0.25">
      <c r="B255" s="38">
        <f t="shared" si="12"/>
        <v>224</v>
      </c>
      <c r="C255" s="39">
        <f>IF(B254:B622&lt;&gt;"",IF(Details!$B$6=26,IF(B255=1,$D$12,C254+14),IF(Details!$B$6=52,IF(B255=1,$D$12,C254+7),DATE(YEAR($D$12),MONTH($D$12)+(B255-1)*Details!$B$7,IF(Details!$B$6=24,IF(1-MOD(B255,2)=1,DAY($D$12)+14,DAY($D$12)),DAY($D$12))))),"")</f>
        <v>52444</v>
      </c>
      <c r="D255" s="40">
        <f t="shared" si="15"/>
        <v>2193162.8707771851</v>
      </c>
      <c r="E255" s="40">
        <f t="shared" si="13"/>
        <v>5000</v>
      </c>
      <c r="F255" s="40"/>
      <c r="G255" s="40">
        <f>IF(B255="","",$D$10/Details!$B$6*$D255)</f>
        <v>10965.814353885926</v>
      </c>
      <c r="H255" s="40">
        <f t="shared" si="14"/>
        <v>2209128.6851310711</v>
      </c>
    </row>
    <row r="256" spans="2:8" ht="18" x14ac:dyDescent="0.25">
      <c r="B256" s="38">
        <f t="shared" si="12"/>
        <v>225</v>
      </c>
      <c r="C256" s="39">
        <f>IF(B255:B623&lt;&gt;"",IF(Details!$B$6=26,IF(B256=1,$D$12,C255+14),IF(Details!$B$6=52,IF(B256=1,$D$12,C255+7),DATE(YEAR($D$12),MONTH($D$12)+(B256-1)*Details!$B$7,IF(Details!$B$6=24,IF(1-MOD(B256,2)=1,DAY($D$12)+14,DAY($D$12)),DAY($D$12))))),"")</f>
        <v>52475</v>
      </c>
      <c r="D256" s="40">
        <f t="shared" si="15"/>
        <v>2209128.6851310711</v>
      </c>
      <c r="E256" s="40">
        <f t="shared" si="13"/>
        <v>5000</v>
      </c>
      <c r="F256" s="40"/>
      <c r="G256" s="40">
        <f>IF(B256="","",$D$10/Details!$B$6*$D256)</f>
        <v>11045.643425655357</v>
      </c>
      <c r="H256" s="40">
        <f t="shared" si="14"/>
        <v>2225174.3285567267</v>
      </c>
    </row>
    <row r="257" spans="2:8" ht="18" x14ac:dyDescent="0.25">
      <c r="B257" s="38">
        <f t="shared" si="12"/>
        <v>226</v>
      </c>
      <c r="C257" s="39">
        <f>IF(B256:B624&lt;&gt;"",IF(Details!$B$6=26,IF(B257=1,$D$12,C256+14),IF(Details!$B$6=52,IF(B257=1,$D$12,C256+7),DATE(YEAR($D$12),MONTH($D$12)+(B257-1)*Details!$B$7,IF(Details!$B$6=24,IF(1-MOD(B257,2)=1,DAY($D$12)+14,DAY($D$12)),DAY($D$12))))),"")</f>
        <v>52505</v>
      </c>
      <c r="D257" s="40">
        <f t="shared" si="15"/>
        <v>2225174.3285567267</v>
      </c>
      <c r="E257" s="40">
        <f t="shared" si="13"/>
        <v>5000</v>
      </c>
      <c r="F257" s="40"/>
      <c r="G257" s="40">
        <f>IF(B257="","",$D$10/Details!$B$6*$D257)</f>
        <v>11125.871642783633</v>
      </c>
      <c r="H257" s="40">
        <f t="shared" si="14"/>
        <v>2241300.2001995104</v>
      </c>
    </row>
    <row r="258" spans="2:8" ht="18" x14ac:dyDescent="0.25">
      <c r="B258" s="38">
        <f t="shared" si="12"/>
        <v>227</v>
      </c>
      <c r="C258" s="39">
        <f>IF(B257:B625&lt;&gt;"",IF(Details!$B$6=26,IF(B258=1,$D$12,C257+14),IF(Details!$B$6=52,IF(B258=1,$D$12,C257+7),DATE(YEAR($D$12),MONTH($D$12)+(B258-1)*Details!$B$7,IF(Details!$B$6=24,IF(1-MOD(B258,2)=1,DAY($D$12)+14,DAY($D$12)),DAY($D$12))))),"")</f>
        <v>52536</v>
      </c>
      <c r="D258" s="40">
        <f t="shared" si="15"/>
        <v>2241300.2001995104</v>
      </c>
      <c r="E258" s="40">
        <f t="shared" si="13"/>
        <v>5000</v>
      </c>
      <c r="F258" s="40"/>
      <c r="G258" s="40">
        <f>IF(B258="","",$D$10/Details!$B$6*$D258)</f>
        <v>11206.501000997552</v>
      </c>
      <c r="H258" s="40">
        <f t="shared" si="14"/>
        <v>2257506.701200508</v>
      </c>
    </row>
    <row r="259" spans="2:8" ht="18" x14ac:dyDescent="0.25">
      <c r="B259" s="38">
        <f t="shared" si="12"/>
        <v>228</v>
      </c>
      <c r="C259" s="39">
        <f>IF(B258:B626&lt;&gt;"",IF(Details!$B$6=26,IF(B259=1,$D$12,C258+14),IF(Details!$B$6=52,IF(B259=1,$D$12,C258+7),DATE(YEAR($D$12),MONTH($D$12)+(B259-1)*Details!$B$7,IF(Details!$B$6=24,IF(1-MOD(B259,2)=1,DAY($D$12)+14,DAY($D$12)),DAY($D$12))))),"")</f>
        <v>52566</v>
      </c>
      <c r="D259" s="40">
        <f t="shared" si="15"/>
        <v>2257506.701200508</v>
      </c>
      <c r="E259" s="40">
        <f t="shared" si="13"/>
        <v>5000</v>
      </c>
      <c r="F259" s="40"/>
      <c r="G259" s="40">
        <f>IF(B259="","",$D$10/Details!$B$6*$D259)</f>
        <v>11287.533506002541</v>
      </c>
      <c r="H259" s="40">
        <f t="shared" si="14"/>
        <v>2273794.2347065108</v>
      </c>
    </row>
    <row r="260" spans="2:8" ht="18" x14ac:dyDescent="0.25">
      <c r="B260" s="38">
        <f t="shared" si="12"/>
        <v>229</v>
      </c>
      <c r="C260" s="39">
        <f>IF(B259:B627&lt;&gt;"",IF(Details!$B$6=26,IF(B260=1,$D$12,C259+14),IF(Details!$B$6=52,IF(B260=1,$D$12,C259+7),DATE(YEAR($D$12),MONTH($D$12)+(B260-1)*Details!$B$7,IF(Details!$B$6=24,IF(1-MOD(B260,2)=1,DAY($D$12)+14,DAY($D$12)),DAY($D$12))))),"")</f>
        <v>52597</v>
      </c>
      <c r="D260" s="40">
        <f t="shared" si="15"/>
        <v>2273794.2347065108</v>
      </c>
      <c r="E260" s="40">
        <f t="shared" si="13"/>
        <v>5000</v>
      </c>
      <c r="F260" s="40"/>
      <c r="G260" s="40">
        <f>IF(B260="","",$D$10/Details!$B$6*$D260)</f>
        <v>11368.971173532555</v>
      </c>
      <c r="H260" s="40">
        <f t="shared" si="14"/>
        <v>2290163.2058800436</v>
      </c>
    </row>
    <row r="261" spans="2:8" ht="18" x14ac:dyDescent="0.25">
      <c r="B261" s="38">
        <f t="shared" si="12"/>
        <v>230</v>
      </c>
      <c r="C261" s="39">
        <f>IF(B260:B628&lt;&gt;"",IF(Details!$B$6=26,IF(B261=1,$D$12,C260+14),IF(Details!$B$6=52,IF(B261=1,$D$12,C260+7),DATE(YEAR($D$12),MONTH($D$12)+(B261-1)*Details!$B$7,IF(Details!$B$6=24,IF(1-MOD(B261,2)=1,DAY($D$12)+14,DAY($D$12)),DAY($D$12))))),"")</f>
        <v>52628</v>
      </c>
      <c r="D261" s="40">
        <f t="shared" si="15"/>
        <v>2290163.2058800436</v>
      </c>
      <c r="E261" s="40">
        <f t="shared" si="13"/>
        <v>5000</v>
      </c>
      <c r="F261" s="40"/>
      <c r="G261" s="40">
        <f>IF(B261="","",$D$10/Details!$B$6*$D261)</f>
        <v>11450.816029400217</v>
      </c>
      <c r="H261" s="40">
        <f t="shared" si="14"/>
        <v>2306614.0219094437</v>
      </c>
    </row>
    <row r="262" spans="2:8" ht="18" x14ac:dyDescent="0.25">
      <c r="B262" s="38">
        <f t="shared" si="12"/>
        <v>231</v>
      </c>
      <c r="C262" s="39">
        <f>IF(B261:B629&lt;&gt;"",IF(Details!$B$6=26,IF(B262=1,$D$12,C261+14),IF(Details!$B$6=52,IF(B262=1,$D$12,C261+7),DATE(YEAR($D$12),MONTH($D$12)+(B262-1)*Details!$B$7,IF(Details!$B$6=24,IF(1-MOD(B262,2)=1,DAY($D$12)+14,DAY($D$12)),DAY($D$12))))),"")</f>
        <v>52657</v>
      </c>
      <c r="D262" s="40">
        <f t="shared" si="15"/>
        <v>2306614.0219094437</v>
      </c>
      <c r="E262" s="40">
        <f t="shared" si="13"/>
        <v>5000</v>
      </c>
      <c r="F262" s="40"/>
      <c r="G262" s="40">
        <f>IF(B262="","",$D$10/Details!$B$6*$D262)</f>
        <v>11533.070109547218</v>
      </c>
      <c r="H262" s="40">
        <f t="shared" si="14"/>
        <v>2323147.0920189908</v>
      </c>
    </row>
    <row r="263" spans="2:8" ht="18" x14ac:dyDescent="0.25">
      <c r="B263" s="38">
        <f t="shared" si="12"/>
        <v>232</v>
      </c>
      <c r="C263" s="39">
        <f>IF(B262:B630&lt;&gt;"",IF(Details!$B$6=26,IF(B263=1,$D$12,C262+14),IF(Details!$B$6=52,IF(B263=1,$D$12,C262+7),DATE(YEAR($D$12),MONTH($D$12)+(B263-1)*Details!$B$7,IF(Details!$B$6=24,IF(1-MOD(B263,2)=1,DAY($D$12)+14,DAY($D$12)),DAY($D$12))))),"")</f>
        <v>52688</v>
      </c>
      <c r="D263" s="40">
        <f t="shared" si="15"/>
        <v>2323147.0920189908</v>
      </c>
      <c r="E263" s="40">
        <f t="shared" si="13"/>
        <v>5000</v>
      </c>
      <c r="F263" s="40"/>
      <c r="G263" s="40">
        <f>IF(B263="","",$D$10/Details!$B$6*$D263)</f>
        <v>11615.735460094955</v>
      </c>
      <c r="H263" s="40">
        <f t="shared" si="14"/>
        <v>2339762.8274790859</v>
      </c>
    </row>
    <row r="264" spans="2:8" ht="18" x14ac:dyDescent="0.25">
      <c r="B264" s="38">
        <f t="shared" si="12"/>
        <v>233</v>
      </c>
      <c r="C264" s="39">
        <f>IF(B263:B631&lt;&gt;"",IF(Details!$B$6=26,IF(B264=1,$D$12,C263+14),IF(Details!$B$6=52,IF(B264=1,$D$12,C263+7),DATE(YEAR($D$12),MONTH($D$12)+(B264-1)*Details!$B$7,IF(Details!$B$6=24,IF(1-MOD(B264,2)=1,DAY($D$12)+14,DAY($D$12)),DAY($D$12))))),"")</f>
        <v>52718</v>
      </c>
      <c r="D264" s="40">
        <f t="shared" si="15"/>
        <v>2339762.8274790859</v>
      </c>
      <c r="E264" s="40">
        <f t="shared" si="13"/>
        <v>5000</v>
      </c>
      <c r="F264" s="40"/>
      <c r="G264" s="40">
        <f>IF(B264="","",$D$10/Details!$B$6*$D264)</f>
        <v>11698.814137395429</v>
      </c>
      <c r="H264" s="40">
        <f t="shared" si="14"/>
        <v>2356461.6416164814</v>
      </c>
    </row>
    <row r="265" spans="2:8" ht="18" x14ac:dyDescent="0.25">
      <c r="B265" s="38">
        <f t="shared" si="12"/>
        <v>234</v>
      </c>
      <c r="C265" s="39">
        <f>IF(B264:B632&lt;&gt;"",IF(Details!$B$6=26,IF(B265=1,$D$12,C264+14),IF(Details!$B$6=52,IF(B265=1,$D$12,C264+7),DATE(YEAR($D$12),MONTH($D$12)+(B265-1)*Details!$B$7,IF(Details!$B$6=24,IF(1-MOD(B265,2)=1,DAY($D$12)+14,DAY($D$12)),DAY($D$12))))),"")</f>
        <v>52749</v>
      </c>
      <c r="D265" s="40">
        <f t="shared" si="15"/>
        <v>2356461.6416164814</v>
      </c>
      <c r="E265" s="40">
        <f t="shared" si="13"/>
        <v>5000</v>
      </c>
      <c r="F265" s="40"/>
      <c r="G265" s="40">
        <f>IF(B265="","",$D$10/Details!$B$6*$D265)</f>
        <v>11782.308208082408</v>
      </c>
      <c r="H265" s="40">
        <f t="shared" si="14"/>
        <v>2373243.9498245637</v>
      </c>
    </row>
    <row r="266" spans="2:8" ht="18" x14ac:dyDescent="0.25">
      <c r="B266" s="38">
        <f t="shared" si="12"/>
        <v>235</v>
      </c>
      <c r="C266" s="39">
        <f>IF(B265:B633&lt;&gt;"",IF(Details!$B$6=26,IF(B266=1,$D$12,C265+14),IF(Details!$B$6=52,IF(B266=1,$D$12,C265+7),DATE(YEAR($D$12),MONTH($D$12)+(B266-1)*Details!$B$7,IF(Details!$B$6=24,IF(1-MOD(B266,2)=1,DAY($D$12)+14,DAY($D$12)),DAY($D$12))))),"")</f>
        <v>52779</v>
      </c>
      <c r="D266" s="40">
        <f t="shared" si="15"/>
        <v>2373243.9498245637</v>
      </c>
      <c r="E266" s="40">
        <f t="shared" si="13"/>
        <v>5000</v>
      </c>
      <c r="F266" s="40"/>
      <c r="G266" s="40">
        <f>IF(B266="","",$D$10/Details!$B$6*$D266)</f>
        <v>11866.219749122818</v>
      </c>
      <c r="H266" s="40">
        <f t="shared" si="14"/>
        <v>2390110.1695736866</v>
      </c>
    </row>
    <row r="267" spans="2:8" ht="18" x14ac:dyDescent="0.25">
      <c r="B267" s="38">
        <f t="shared" si="12"/>
        <v>236</v>
      </c>
      <c r="C267" s="39">
        <f>IF(B266:B634&lt;&gt;"",IF(Details!$B$6=26,IF(B267=1,$D$12,C266+14),IF(Details!$B$6=52,IF(B267=1,$D$12,C266+7),DATE(YEAR($D$12),MONTH($D$12)+(B267-1)*Details!$B$7,IF(Details!$B$6=24,IF(1-MOD(B267,2)=1,DAY($D$12)+14,DAY($D$12)),DAY($D$12))))),"")</f>
        <v>52810</v>
      </c>
      <c r="D267" s="40">
        <f t="shared" si="15"/>
        <v>2390110.1695736866</v>
      </c>
      <c r="E267" s="40">
        <f t="shared" si="13"/>
        <v>5000</v>
      </c>
      <c r="F267" s="40"/>
      <c r="G267" s="40">
        <f>IF(B267="","",$D$10/Details!$B$6*$D267)</f>
        <v>11950.550847868433</v>
      </c>
      <c r="H267" s="40">
        <f t="shared" si="14"/>
        <v>2407060.720421555</v>
      </c>
    </row>
    <row r="268" spans="2:8" ht="18" x14ac:dyDescent="0.25">
      <c r="B268" s="38">
        <f t="shared" si="12"/>
        <v>237</v>
      </c>
      <c r="C268" s="39">
        <f>IF(B267:B635&lt;&gt;"",IF(Details!$B$6=26,IF(B268=1,$D$12,C267+14),IF(Details!$B$6=52,IF(B268=1,$D$12,C267+7),DATE(YEAR($D$12),MONTH($D$12)+(B268-1)*Details!$B$7,IF(Details!$B$6=24,IF(1-MOD(B268,2)=1,DAY($D$12)+14,DAY($D$12)),DAY($D$12))))),"")</f>
        <v>52841</v>
      </c>
      <c r="D268" s="40">
        <f t="shared" si="15"/>
        <v>2407060.720421555</v>
      </c>
      <c r="E268" s="40">
        <f t="shared" si="13"/>
        <v>5000</v>
      </c>
      <c r="F268" s="40"/>
      <c r="G268" s="40">
        <f>IF(B268="","",$D$10/Details!$B$6*$D268)</f>
        <v>12035.303602107775</v>
      </c>
      <c r="H268" s="40">
        <f t="shared" si="14"/>
        <v>2424096.0240236628</v>
      </c>
    </row>
    <row r="269" spans="2:8" ht="18" x14ac:dyDescent="0.25">
      <c r="B269" s="38">
        <f t="shared" si="12"/>
        <v>238</v>
      </c>
      <c r="C269" s="39">
        <f>IF(B268:B636&lt;&gt;"",IF(Details!$B$6=26,IF(B269=1,$D$12,C268+14),IF(Details!$B$6=52,IF(B269=1,$D$12,C268+7),DATE(YEAR($D$12),MONTH($D$12)+(B269-1)*Details!$B$7,IF(Details!$B$6=24,IF(1-MOD(B269,2)=1,DAY($D$12)+14,DAY($D$12)),DAY($D$12))))),"")</f>
        <v>52871</v>
      </c>
      <c r="D269" s="40">
        <f t="shared" si="15"/>
        <v>2424096.0240236628</v>
      </c>
      <c r="E269" s="40">
        <f t="shared" si="13"/>
        <v>5000</v>
      </c>
      <c r="F269" s="40"/>
      <c r="G269" s="40">
        <f>IF(B269="","",$D$10/Details!$B$6*$D269)</f>
        <v>12120.480120118315</v>
      </c>
      <c r="H269" s="40">
        <f t="shared" si="14"/>
        <v>2441216.504143781</v>
      </c>
    </row>
    <row r="270" spans="2:8" ht="18" x14ac:dyDescent="0.25">
      <c r="B270" s="38">
        <f t="shared" si="12"/>
        <v>239</v>
      </c>
      <c r="C270" s="39">
        <f>IF(B269:B637&lt;&gt;"",IF(Details!$B$6=26,IF(B270=1,$D$12,C269+14),IF(Details!$B$6=52,IF(B270=1,$D$12,C269+7),DATE(YEAR($D$12),MONTH($D$12)+(B270-1)*Details!$B$7,IF(Details!$B$6=24,IF(1-MOD(B270,2)=1,DAY($D$12)+14,DAY($D$12)),DAY($D$12))))),"")</f>
        <v>52902</v>
      </c>
      <c r="D270" s="40">
        <f t="shared" si="15"/>
        <v>2441216.504143781</v>
      </c>
      <c r="E270" s="40">
        <f t="shared" si="13"/>
        <v>5000</v>
      </c>
      <c r="F270" s="40"/>
      <c r="G270" s="40">
        <f>IF(B270="","",$D$10/Details!$B$6*$D270)</f>
        <v>12206.082520718905</v>
      </c>
      <c r="H270" s="40">
        <f t="shared" si="14"/>
        <v>2458422.5866644997</v>
      </c>
    </row>
    <row r="271" spans="2:8" ht="18" x14ac:dyDescent="0.25">
      <c r="B271" s="38">
        <f t="shared" si="12"/>
        <v>240</v>
      </c>
      <c r="C271" s="39">
        <f>IF(B270:B638&lt;&gt;"",IF(Details!$B$6=26,IF(B271=1,$D$12,C270+14),IF(Details!$B$6=52,IF(B271=1,$D$12,C270+7),DATE(YEAR($D$12),MONTH($D$12)+(B271-1)*Details!$B$7,IF(Details!$B$6=24,IF(1-MOD(B271,2)=1,DAY($D$12)+14,DAY($D$12)),DAY($D$12))))),"")</f>
        <v>52932</v>
      </c>
      <c r="D271" s="40">
        <f t="shared" si="15"/>
        <v>2458422.5866644997</v>
      </c>
      <c r="E271" s="40">
        <f t="shared" si="13"/>
        <v>5000</v>
      </c>
      <c r="F271" s="40"/>
      <c r="G271" s="40">
        <f>IF(B271="","",$D$10/Details!$B$6*$D271)</f>
        <v>12292.112933322498</v>
      </c>
      <c r="H271" s="40">
        <f t="shared" si="14"/>
        <v>2475714.699597822</v>
      </c>
    </row>
    <row r="272" spans="2:8" ht="18" x14ac:dyDescent="0.25">
      <c r="B272" s="38" t="str">
        <f t="shared" si="12"/>
        <v/>
      </c>
      <c r="C272" s="39" t="str">
        <f>IF(B271:B639&lt;&gt;"",IF(Details!$B$6=26,IF(B272=1,$D$12,C271+14),IF(Details!$B$6=52,IF(B272=1,$D$12,C271+7),DATE(YEAR($D$12),MONTH($D$12)+(B272-1)*Details!$B$7,IF(Details!$B$6=24,IF(1-MOD(B272,2)=1,DAY($D$12)+14,DAY($D$12)),DAY($D$12))))),"")</f>
        <v/>
      </c>
      <c r="D272" s="40" t="str">
        <f t="shared" si="15"/>
        <v/>
      </c>
      <c r="E272" s="40" t="str">
        <f t="shared" si="13"/>
        <v/>
      </c>
      <c r="F272" s="40"/>
      <c r="G272" s="40" t="str">
        <f>IF(B272="","",$D$10/Details!$B$6*$D272)</f>
        <v/>
      </c>
      <c r="H272" s="40" t="str">
        <f t="shared" si="14"/>
        <v/>
      </c>
    </row>
    <row r="273" spans="2:8" ht="18" x14ac:dyDescent="0.25">
      <c r="B273" s="38" t="str">
        <f t="shared" si="12"/>
        <v/>
      </c>
      <c r="C273" s="39" t="str">
        <f>IF(B272:B640&lt;&gt;"",IF(Details!$B$6=26,IF(B273=1,$D$12,C272+14),IF(Details!$B$6=52,IF(B273=1,$D$12,C272+7),DATE(YEAR($D$12),MONTH($D$12)+(B273-1)*Details!$B$7,IF(Details!$B$6=24,IF(1-MOD(B273,2)=1,DAY($D$12)+14,DAY($D$12)),DAY($D$12))))),"")</f>
        <v/>
      </c>
      <c r="D273" s="40" t="str">
        <f t="shared" si="15"/>
        <v/>
      </c>
      <c r="E273" s="40" t="str">
        <f t="shared" si="13"/>
        <v/>
      </c>
      <c r="F273" s="40"/>
      <c r="G273" s="40" t="str">
        <f>IF(B273="","",$D$10/Details!$B$6*$D273)</f>
        <v/>
      </c>
      <c r="H273" s="40" t="str">
        <f t="shared" si="14"/>
        <v/>
      </c>
    </row>
    <row r="274" spans="2:8" ht="18" x14ac:dyDescent="0.25">
      <c r="B274" s="38" t="str">
        <f t="shared" si="12"/>
        <v/>
      </c>
      <c r="C274" s="39" t="str">
        <f>IF(B273:B641&lt;&gt;"",IF(Details!$B$6=26,IF(B274=1,$D$12,C273+14),IF(Details!$B$6=52,IF(B274=1,$D$12,C273+7),DATE(YEAR($D$12),MONTH($D$12)+(B274-1)*Details!$B$7,IF(Details!$B$6=24,IF(1-MOD(B274,2)=1,DAY($D$12)+14,DAY($D$12)),DAY($D$12))))),"")</f>
        <v/>
      </c>
      <c r="D274" s="40" t="str">
        <f t="shared" si="15"/>
        <v/>
      </c>
      <c r="E274" s="40" t="str">
        <f t="shared" si="13"/>
        <v/>
      </c>
      <c r="F274" s="40"/>
      <c r="G274" s="40" t="str">
        <f>IF(B274="","",$D$10/Details!$B$6*$D274)</f>
        <v/>
      </c>
      <c r="H274" s="40" t="str">
        <f t="shared" si="14"/>
        <v/>
      </c>
    </row>
    <row r="275" spans="2:8" ht="18" x14ac:dyDescent="0.25">
      <c r="B275" s="38" t="str">
        <f t="shared" si="12"/>
        <v/>
      </c>
      <c r="C275" s="39" t="str">
        <f>IF(B274:B642&lt;&gt;"",IF(Details!$B$6=26,IF(B275=1,$D$12,C274+14),IF(Details!$B$6=52,IF(B275=1,$D$12,C274+7),DATE(YEAR($D$12),MONTH($D$12)+(B275-1)*Details!$B$7,IF(Details!$B$6=24,IF(1-MOD(B275,2)=1,DAY($D$12)+14,DAY($D$12)),DAY($D$12))))),"")</f>
        <v/>
      </c>
      <c r="D275" s="40" t="str">
        <f t="shared" si="15"/>
        <v/>
      </c>
      <c r="E275" s="40" t="str">
        <f t="shared" si="13"/>
        <v/>
      </c>
      <c r="F275" s="40"/>
      <c r="G275" s="40" t="str">
        <f>IF(B275="","",$D$10/Details!$B$6*$D275)</f>
        <v/>
      </c>
      <c r="H275" s="40" t="str">
        <f t="shared" si="14"/>
        <v/>
      </c>
    </row>
    <row r="276" spans="2:8" ht="18" x14ac:dyDescent="0.25">
      <c r="B276" s="38" t="str">
        <f t="shared" si="12"/>
        <v/>
      </c>
      <c r="C276" s="39" t="str">
        <f>IF(B275:B643&lt;&gt;"",IF(Details!$B$6=26,IF(B276=1,$D$12,C275+14),IF(Details!$B$6=52,IF(B276=1,$D$12,C275+7),DATE(YEAR($D$12),MONTH($D$12)+(B276-1)*Details!$B$7,IF(Details!$B$6=24,IF(1-MOD(B276,2)=1,DAY($D$12)+14,DAY($D$12)),DAY($D$12))))),"")</f>
        <v/>
      </c>
      <c r="D276" s="40" t="str">
        <f t="shared" si="15"/>
        <v/>
      </c>
      <c r="E276" s="40" t="str">
        <f t="shared" si="13"/>
        <v/>
      </c>
      <c r="F276" s="40"/>
      <c r="G276" s="40" t="str">
        <f>IF(B276="","",$D$10/Details!$B$6*$D276)</f>
        <v/>
      </c>
      <c r="H276" s="40" t="str">
        <f t="shared" si="14"/>
        <v/>
      </c>
    </row>
    <row r="277" spans="2:8" ht="18" x14ac:dyDescent="0.25">
      <c r="B277" s="38" t="str">
        <f t="shared" si="12"/>
        <v/>
      </c>
      <c r="C277" s="39" t="str">
        <f>IF(B276:B644&lt;&gt;"",IF(Details!$B$6=26,IF(B277=1,$D$12,C276+14),IF(Details!$B$6=52,IF(B277=1,$D$12,C276+7),DATE(YEAR($D$12),MONTH($D$12)+(B277-1)*Details!$B$7,IF(Details!$B$6=24,IF(1-MOD(B277,2)=1,DAY($D$12)+14,DAY($D$12)),DAY($D$12))))),"")</f>
        <v/>
      </c>
      <c r="D277" s="40" t="str">
        <f t="shared" si="15"/>
        <v/>
      </c>
      <c r="E277" s="40" t="str">
        <f t="shared" si="13"/>
        <v/>
      </c>
      <c r="F277" s="40"/>
      <c r="G277" s="40" t="str">
        <f>IF(B277="","",$D$10/Details!$B$6*$D277)</f>
        <v/>
      </c>
      <c r="H277" s="40" t="str">
        <f t="shared" si="14"/>
        <v/>
      </c>
    </row>
    <row r="278" spans="2:8" ht="18" x14ac:dyDescent="0.25">
      <c r="B278" s="38" t="str">
        <f t="shared" si="12"/>
        <v/>
      </c>
      <c r="C278" s="39" t="str">
        <f>IF(B277:B645&lt;&gt;"",IF(Details!$B$6=26,IF(B278=1,$D$12,C277+14),IF(Details!$B$6=52,IF(B278=1,$D$12,C277+7),DATE(YEAR($D$12),MONTH($D$12)+(B278-1)*Details!$B$7,IF(Details!$B$6=24,IF(1-MOD(B278,2)=1,DAY($D$12)+14,DAY($D$12)),DAY($D$12))))),"")</f>
        <v/>
      </c>
      <c r="D278" s="40" t="str">
        <f t="shared" si="15"/>
        <v/>
      </c>
      <c r="E278" s="40" t="str">
        <f t="shared" si="13"/>
        <v/>
      </c>
      <c r="F278" s="40"/>
      <c r="G278" s="40" t="str">
        <f>IF(B278="","",$D$10/Details!$B$6*$D278)</f>
        <v/>
      </c>
      <c r="H278" s="40" t="str">
        <f t="shared" si="14"/>
        <v/>
      </c>
    </row>
    <row r="279" spans="2:8" ht="18" x14ac:dyDescent="0.25">
      <c r="B279" s="38" t="str">
        <f t="shared" si="12"/>
        <v/>
      </c>
      <c r="C279" s="39" t="str">
        <f>IF(B278:B646&lt;&gt;"",IF(Details!$B$6=26,IF(B279=1,$D$12,C278+14),IF(Details!$B$6=52,IF(B279=1,$D$12,C278+7),DATE(YEAR($D$12),MONTH($D$12)+(B279-1)*Details!$B$7,IF(Details!$B$6=24,IF(1-MOD(B279,2)=1,DAY($D$12)+14,DAY($D$12)),DAY($D$12))))),"")</f>
        <v/>
      </c>
      <c r="D279" s="40" t="str">
        <f t="shared" si="15"/>
        <v/>
      </c>
      <c r="E279" s="40" t="str">
        <f t="shared" si="13"/>
        <v/>
      </c>
      <c r="F279" s="40"/>
      <c r="G279" s="40" t="str">
        <f>IF(B279="","",$D$10/Details!$B$6*$D279)</f>
        <v/>
      </c>
      <c r="H279" s="40" t="str">
        <f t="shared" si="14"/>
        <v/>
      </c>
    </row>
    <row r="280" spans="2:8" ht="18" x14ac:dyDescent="0.25">
      <c r="B280" s="38" t="str">
        <f t="shared" si="12"/>
        <v/>
      </c>
      <c r="C280" s="39" t="str">
        <f>IF(B279:B647&lt;&gt;"",IF(Details!$B$6=26,IF(B280=1,$D$12,C279+14),IF(Details!$B$6=52,IF(B280=1,$D$12,C279+7),DATE(YEAR($D$12),MONTH($D$12)+(B280-1)*Details!$B$7,IF(Details!$B$6=24,IF(1-MOD(B280,2)=1,DAY($D$12)+14,DAY($D$12)),DAY($D$12))))),"")</f>
        <v/>
      </c>
      <c r="D280" s="40" t="str">
        <f t="shared" si="15"/>
        <v/>
      </c>
      <c r="E280" s="40" t="str">
        <f t="shared" si="13"/>
        <v/>
      </c>
      <c r="F280" s="40"/>
      <c r="G280" s="40" t="str">
        <f>IF(B280="","",$D$10/Details!$B$6*$D280)</f>
        <v/>
      </c>
      <c r="H280" s="40" t="str">
        <f t="shared" si="14"/>
        <v/>
      </c>
    </row>
    <row r="281" spans="2:8" ht="18" x14ac:dyDescent="0.25">
      <c r="B281" s="38" t="str">
        <f t="shared" si="12"/>
        <v/>
      </c>
      <c r="C281" s="39" t="str">
        <f>IF(B280:B648&lt;&gt;"",IF(Details!$B$6=26,IF(B281=1,$D$12,C280+14),IF(Details!$B$6=52,IF(B281=1,$D$12,C280+7),DATE(YEAR($D$12),MONTH($D$12)+(B281-1)*Details!$B$7,IF(Details!$B$6=24,IF(1-MOD(B281,2)=1,DAY($D$12)+14,DAY($D$12)),DAY($D$12))))),"")</f>
        <v/>
      </c>
      <c r="D281" s="40" t="str">
        <f t="shared" si="15"/>
        <v/>
      </c>
      <c r="E281" s="40" t="str">
        <f t="shared" si="13"/>
        <v/>
      </c>
      <c r="F281" s="40"/>
      <c r="G281" s="40" t="str">
        <f>IF(B281="","",$D$10/Details!$B$6*$D281)</f>
        <v/>
      </c>
      <c r="H281" s="40" t="str">
        <f t="shared" si="14"/>
        <v/>
      </c>
    </row>
    <row r="282" spans="2:8" ht="18" x14ac:dyDescent="0.25">
      <c r="B282" s="38" t="str">
        <f t="shared" si="12"/>
        <v/>
      </c>
      <c r="C282" s="39" t="str">
        <f>IF(B281:B649&lt;&gt;"",IF(Details!$B$6=26,IF(B282=1,$D$12,C281+14),IF(Details!$B$6=52,IF(B282=1,$D$12,C281+7),DATE(YEAR($D$12),MONTH($D$12)+(B282-1)*Details!$B$7,IF(Details!$B$6=24,IF(1-MOD(B282,2)=1,DAY($D$12)+14,DAY($D$12)),DAY($D$12))))),"")</f>
        <v/>
      </c>
      <c r="D282" s="40" t="str">
        <f t="shared" si="15"/>
        <v/>
      </c>
      <c r="E282" s="40" t="str">
        <f t="shared" si="13"/>
        <v/>
      </c>
      <c r="F282" s="40"/>
      <c r="G282" s="40" t="str">
        <f>IF(B282="","",$D$10/Details!$B$6*$D282)</f>
        <v/>
      </c>
      <c r="H282" s="40" t="str">
        <f t="shared" si="14"/>
        <v/>
      </c>
    </row>
    <row r="283" spans="2:8" ht="18" x14ac:dyDescent="0.25">
      <c r="B283" s="38" t="str">
        <f t="shared" si="12"/>
        <v/>
      </c>
      <c r="C283" s="39" t="str">
        <f>IF(B282:B650&lt;&gt;"",IF(Details!$B$6=26,IF(B283=1,$D$12,C282+14),IF(Details!$B$6=52,IF(B283=1,$D$12,C282+7),DATE(YEAR($D$12),MONTH($D$12)+(B283-1)*Details!$B$7,IF(Details!$B$6=24,IF(1-MOD(B283,2)=1,DAY($D$12)+14,DAY($D$12)),DAY($D$12))))),"")</f>
        <v/>
      </c>
      <c r="D283" s="40" t="str">
        <f t="shared" si="15"/>
        <v/>
      </c>
      <c r="E283" s="40" t="str">
        <f t="shared" si="13"/>
        <v/>
      </c>
      <c r="F283" s="40"/>
      <c r="G283" s="40" t="str">
        <f>IF(B283="","",$D$10/Details!$B$6*$D283)</f>
        <v/>
      </c>
      <c r="H283" s="40" t="str">
        <f t="shared" si="14"/>
        <v/>
      </c>
    </row>
    <row r="284" spans="2:8" ht="18" x14ac:dyDescent="0.25">
      <c r="B284" s="38" t="str">
        <f t="shared" si="12"/>
        <v/>
      </c>
      <c r="C284" s="39" t="str">
        <f>IF(B283:B651&lt;&gt;"",IF(Details!$B$6=26,IF(B284=1,$D$12,C283+14),IF(Details!$B$6=52,IF(B284=1,$D$12,C283+7),DATE(YEAR($D$12),MONTH($D$12)+(B284-1)*Details!$B$7,IF(Details!$B$6=24,IF(1-MOD(B284,2)=1,DAY($D$12)+14,DAY($D$12)),DAY($D$12))))),"")</f>
        <v/>
      </c>
      <c r="D284" s="40" t="str">
        <f t="shared" si="15"/>
        <v/>
      </c>
      <c r="E284" s="40" t="str">
        <f t="shared" si="13"/>
        <v/>
      </c>
      <c r="F284" s="40"/>
      <c r="G284" s="40" t="str">
        <f>IF(B284="","",$D$10/Details!$B$6*$D284)</f>
        <v/>
      </c>
      <c r="H284" s="40" t="str">
        <f t="shared" si="14"/>
        <v/>
      </c>
    </row>
    <row r="285" spans="2:8" ht="18" x14ac:dyDescent="0.25">
      <c r="B285" s="38" t="str">
        <f t="shared" si="12"/>
        <v/>
      </c>
      <c r="C285" s="39" t="str">
        <f>IF(B284:B652&lt;&gt;"",IF(Details!$B$6=26,IF(B285=1,$D$12,C284+14),IF(Details!$B$6=52,IF(B285=1,$D$12,C284+7),DATE(YEAR($D$12),MONTH($D$12)+(B285-1)*Details!$B$7,IF(Details!$B$6=24,IF(1-MOD(B285,2)=1,DAY($D$12)+14,DAY($D$12)),DAY($D$12))))),"")</f>
        <v/>
      </c>
      <c r="D285" s="40" t="str">
        <f t="shared" si="15"/>
        <v/>
      </c>
      <c r="E285" s="40" t="str">
        <f t="shared" si="13"/>
        <v/>
      </c>
      <c r="F285" s="40"/>
      <c r="G285" s="40" t="str">
        <f>IF(B285="","",$D$10/Details!$B$6*$D285)</f>
        <v/>
      </c>
      <c r="H285" s="40" t="str">
        <f t="shared" si="14"/>
        <v/>
      </c>
    </row>
    <row r="286" spans="2:8" ht="18" x14ac:dyDescent="0.25">
      <c r="B286" s="38" t="str">
        <f t="shared" si="12"/>
        <v/>
      </c>
      <c r="C286" s="39" t="str">
        <f>IF(B285:B653&lt;&gt;"",IF(Details!$B$6=26,IF(B286=1,$D$12,C285+14),IF(Details!$B$6=52,IF(B286=1,$D$12,C285+7),DATE(YEAR($D$12),MONTH($D$12)+(B286-1)*Details!$B$7,IF(Details!$B$6=24,IF(1-MOD(B286,2)=1,DAY($D$12)+14,DAY($D$12)),DAY($D$12))))),"")</f>
        <v/>
      </c>
      <c r="D286" s="40" t="str">
        <f t="shared" si="15"/>
        <v/>
      </c>
      <c r="E286" s="40" t="str">
        <f t="shared" si="13"/>
        <v/>
      </c>
      <c r="F286" s="40"/>
      <c r="G286" s="40" t="str">
        <f>IF(B286="","",$D$10/Details!$B$6*$D286)</f>
        <v/>
      </c>
      <c r="H286" s="40" t="str">
        <f t="shared" si="14"/>
        <v/>
      </c>
    </row>
    <row r="287" spans="2:8" ht="18" x14ac:dyDescent="0.25">
      <c r="B287" s="38" t="str">
        <f t="shared" si="12"/>
        <v/>
      </c>
      <c r="C287" s="39" t="str">
        <f>IF(B286:B654&lt;&gt;"",IF(Details!$B$6=26,IF(B287=1,$D$12,C286+14),IF(Details!$B$6=52,IF(B287=1,$D$12,C286+7),DATE(YEAR($D$12),MONTH($D$12)+(B287-1)*Details!$B$7,IF(Details!$B$6=24,IF(1-MOD(B287,2)=1,DAY($D$12)+14,DAY($D$12)),DAY($D$12))))),"")</f>
        <v/>
      </c>
      <c r="D287" s="40" t="str">
        <f t="shared" si="15"/>
        <v/>
      </c>
      <c r="E287" s="40" t="str">
        <f t="shared" si="13"/>
        <v/>
      </c>
      <c r="F287" s="40"/>
      <c r="G287" s="40" t="str">
        <f>IF(B287="","",$D$10/Details!$B$6*$D287)</f>
        <v/>
      </c>
      <c r="H287" s="40" t="str">
        <f t="shared" si="14"/>
        <v/>
      </c>
    </row>
    <row r="288" spans="2:8" ht="18" x14ac:dyDescent="0.25">
      <c r="B288" s="38" t="str">
        <f t="shared" si="12"/>
        <v/>
      </c>
      <c r="C288" s="39" t="str">
        <f>IF(B287:B655&lt;&gt;"",IF(Details!$B$6=26,IF(B288=1,$D$12,C287+14),IF(Details!$B$6=52,IF(B288=1,$D$12,C287+7),DATE(YEAR($D$12),MONTH($D$12)+(B288-1)*Details!$B$7,IF(Details!$B$6=24,IF(1-MOD(B288,2)=1,DAY($D$12)+14,DAY($D$12)),DAY($D$12))))),"")</f>
        <v/>
      </c>
      <c r="D288" s="40" t="str">
        <f t="shared" si="15"/>
        <v/>
      </c>
      <c r="E288" s="40" t="str">
        <f t="shared" si="13"/>
        <v/>
      </c>
      <c r="F288" s="40"/>
      <c r="G288" s="40" t="str">
        <f>IF(B288="","",$D$10/Details!$B$6*$D288)</f>
        <v/>
      </c>
      <c r="H288" s="40" t="str">
        <f t="shared" si="14"/>
        <v/>
      </c>
    </row>
    <row r="289" spans="2:8" ht="18" x14ac:dyDescent="0.25">
      <c r="B289" s="38" t="str">
        <f t="shared" ref="B289:B352" si="16">IF(B288&lt;$H$6,IF(H288&gt;0,B288+1,""),"")</f>
        <v/>
      </c>
      <c r="C289" s="39" t="str">
        <f>IF(B288:B656&lt;&gt;"",IF(Details!$B$6=26,IF(B289=1,$D$12,C288+14),IF(Details!$B$6=52,IF(B289=1,$D$12,C288+7),DATE(YEAR($D$12),MONTH($D$12)+(B289-1)*Details!$B$7,IF(Details!$B$6=24,IF(1-MOD(B289,2)=1,DAY($D$12)+14,DAY($D$12)),DAY($D$12))))),"")</f>
        <v/>
      </c>
      <c r="D289" s="40" t="str">
        <f t="shared" si="15"/>
        <v/>
      </c>
      <c r="E289" s="40" t="str">
        <f t="shared" ref="E289:E352" si="17">IF($B289&lt;&gt;"",IF($D$8&lt;&gt;"",$D$8,0),"")</f>
        <v/>
      </c>
      <c r="F289" s="40"/>
      <c r="G289" s="40" t="str">
        <f>IF(B289="","",$D$10/Details!$B$6*$D289)</f>
        <v/>
      </c>
      <c r="H289" s="40" t="str">
        <f t="shared" ref="H289:H352" si="18">IF($B289="","",($D289+E289+F289+G289))</f>
        <v/>
      </c>
    </row>
    <row r="290" spans="2:8" ht="18" x14ac:dyDescent="0.25">
      <c r="B290" s="38" t="str">
        <f t="shared" si="16"/>
        <v/>
      </c>
      <c r="C290" s="39" t="str">
        <f>IF(B289:B657&lt;&gt;"",IF(Details!$B$6=26,IF(B290=1,$D$12,C289+14),IF(Details!$B$6=52,IF(B290=1,$D$12,C289+7),DATE(YEAR($D$12),MONTH($D$12)+(B290-1)*Details!$B$7,IF(Details!$B$6=24,IF(1-MOD(B290,2)=1,DAY($D$12)+14,DAY($D$12)),DAY($D$12))))),"")</f>
        <v/>
      </c>
      <c r="D290" s="40" t="str">
        <f t="shared" ref="D290:D353" si="19">IF($B290&lt;&gt;"",H289,"")</f>
        <v/>
      </c>
      <c r="E290" s="40" t="str">
        <f t="shared" si="17"/>
        <v/>
      </c>
      <c r="F290" s="40"/>
      <c r="G290" s="40" t="str">
        <f>IF(B290="","",$D$10/Details!$B$6*$D290)</f>
        <v/>
      </c>
      <c r="H290" s="40" t="str">
        <f t="shared" si="18"/>
        <v/>
      </c>
    </row>
    <row r="291" spans="2:8" ht="18" x14ac:dyDescent="0.25">
      <c r="B291" s="38" t="str">
        <f t="shared" si="16"/>
        <v/>
      </c>
      <c r="C291" s="39" t="str">
        <f>IF(B290:B658&lt;&gt;"",IF(Details!$B$6=26,IF(B291=1,$D$12,C290+14),IF(Details!$B$6=52,IF(B291=1,$D$12,C290+7),DATE(YEAR($D$12),MONTH($D$12)+(B291-1)*Details!$B$7,IF(Details!$B$6=24,IF(1-MOD(B291,2)=1,DAY($D$12)+14,DAY($D$12)),DAY($D$12))))),"")</f>
        <v/>
      </c>
      <c r="D291" s="40" t="str">
        <f t="shared" si="19"/>
        <v/>
      </c>
      <c r="E291" s="40" t="str">
        <f t="shared" si="17"/>
        <v/>
      </c>
      <c r="F291" s="40"/>
      <c r="G291" s="40" t="str">
        <f>IF(B291="","",$D$10/Details!$B$6*$D291)</f>
        <v/>
      </c>
      <c r="H291" s="40" t="str">
        <f t="shared" si="18"/>
        <v/>
      </c>
    </row>
    <row r="292" spans="2:8" ht="18" x14ac:dyDescent="0.25">
      <c r="B292" s="38" t="str">
        <f t="shared" si="16"/>
        <v/>
      </c>
      <c r="C292" s="39" t="str">
        <f>IF(B291:B659&lt;&gt;"",IF(Details!$B$6=26,IF(B292=1,$D$12,C291+14),IF(Details!$B$6=52,IF(B292=1,$D$12,C291+7),DATE(YEAR($D$12),MONTH($D$12)+(B292-1)*Details!$B$7,IF(Details!$B$6=24,IF(1-MOD(B292,2)=1,DAY($D$12)+14,DAY($D$12)),DAY($D$12))))),"")</f>
        <v/>
      </c>
      <c r="D292" s="40" t="str">
        <f t="shared" si="19"/>
        <v/>
      </c>
      <c r="E292" s="40" t="str">
        <f t="shared" si="17"/>
        <v/>
      </c>
      <c r="F292" s="40"/>
      <c r="G292" s="40" t="str">
        <f>IF(B292="","",$D$10/Details!$B$6*$D292)</f>
        <v/>
      </c>
      <c r="H292" s="40" t="str">
        <f t="shared" si="18"/>
        <v/>
      </c>
    </row>
    <row r="293" spans="2:8" ht="18" x14ac:dyDescent="0.25">
      <c r="B293" s="38" t="str">
        <f t="shared" si="16"/>
        <v/>
      </c>
      <c r="C293" s="39" t="str">
        <f>IF(B292:B660&lt;&gt;"",IF(Details!$B$6=26,IF(B293=1,$D$12,C292+14),IF(Details!$B$6=52,IF(B293=1,$D$12,C292+7),DATE(YEAR($D$12),MONTH($D$12)+(B293-1)*Details!$B$7,IF(Details!$B$6=24,IF(1-MOD(B293,2)=1,DAY($D$12)+14,DAY($D$12)),DAY($D$12))))),"")</f>
        <v/>
      </c>
      <c r="D293" s="40" t="str">
        <f t="shared" si="19"/>
        <v/>
      </c>
      <c r="E293" s="40" t="str">
        <f t="shared" si="17"/>
        <v/>
      </c>
      <c r="F293" s="40"/>
      <c r="G293" s="40" t="str">
        <f>IF(B293="","",$D$10/Details!$B$6*$D293)</f>
        <v/>
      </c>
      <c r="H293" s="40" t="str">
        <f t="shared" si="18"/>
        <v/>
      </c>
    </row>
    <row r="294" spans="2:8" ht="18" x14ac:dyDescent="0.25">
      <c r="B294" s="38" t="str">
        <f t="shared" si="16"/>
        <v/>
      </c>
      <c r="C294" s="39" t="str">
        <f>IF(B293:B661&lt;&gt;"",IF(Details!$B$6=26,IF(B294=1,$D$12,C293+14),IF(Details!$B$6=52,IF(B294=1,$D$12,C293+7),DATE(YEAR($D$12),MONTH($D$12)+(B294-1)*Details!$B$7,IF(Details!$B$6=24,IF(1-MOD(B294,2)=1,DAY($D$12)+14,DAY($D$12)),DAY($D$12))))),"")</f>
        <v/>
      </c>
      <c r="D294" s="40" t="str">
        <f t="shared" si="19"/>
        <v/>
      </c>
      <c r="E294" s="40" t="str">
        <f t="shared" si="17"/>
        <v/>
      </c>
      <c r="F294" s="40"/>
      <c r="G294" s="40" t="str">
        <f>IF(B294="","",$D$10/Details!$B$6*$D294)</f>
        <v/>
      </c>
      <c r="H294" s="40" t="str">
        <f t="shared" si="18"/>
        <v/>
      </c>
    </row>
    <row r="295" spans="2:8" ht="18" x14ac:dyDescent="0.25">
      <c r="B295" s="38" t="str">
        <f t="shared" si="16"/>
        <v/>
      </c>
      <c r="C295" s="39" t="str">
        <f>IF(B294:B662&lt;&gt;"",IF(Details!$B$6=26,IF(B295=1,$D$12,C294+14),IF(Details!$B$6=52,IF(B295=1,$D$12,C294+7),DATE(YEAR($D$12),MONTH($D$12)+(B295-1)*Details!$B$7,IF(Details!$B$6=24,IF(1-MOD(B295,2)=1,DAY($D$12)+14,DAY($D$12)),DAY($D$12))))),"")</f>
        <v/>
      </c>
      <c r="D295" s="40" t="str">
        <f t="shared" si="19"/>
        <v/>
      </c>
      <c r="E295" s="40" t="str">
        <f t="shared" si="17"/>
        <v/>
      </c>
      <c r="F295" s="40"/>
      <c r="G295" s="40" t="str">
        <f>IF(B295="","",$D$10/Details!$B$6*$D295)</f>
        <v/>
      </c>
      <c r="H295" s="40" t="str">
        <f t="shared" si="18"/>
        <v/>
      </c>
    </row>
    <row r="296" spans="2:8" ht="18" x14ac:dyDescent="0.25">
      <c r="B296" s="38" t="str">
        <f t="shared" si="16"/>
        <v/>
      </c>
      <c r="C296" s="39" t="str">
        <f>IF(B295:B663&lt;&gt;"",IF(Details!$B$6=26,IF(B296=1,$D$12,C295+14),IF(Details!$B$6=52,IF(B296=1,$D$12,C295+7),DATE(YEAR($D$12),MONTH($D$12)+(B296-1)*Details!$B$7,IF(Details!$B$6=24,IF(1-MOD(B296,2)=1,DAY($D$12)+14,DAY($D$12)),DAY($D$12))))),"")</f>
        <v/>
      </c>
      <c r="D296" s="40" t="str">
        <f t="shared" si="19"/>
        <v/>
      </c>
      <c r="E296" s="40" t="str">
        <f t="shared" si="17"/>
        <v/>
      </c>
      <c r="F296" s="40"/>
      <c r="G296" s="40" t="str">
        <f>IF(B296="","",$D$10/Details!$B$6*$D296)</f>
        <v/>
      </c>
      <c r="H296" s="40" t="str">
        <f t="shared" si="18"/>
        <v/>
      </c>
    </row>
    <row r="297" spans="2:8" ht="18" x14ac:dyDescent="0.25">
      <c r="B297" s="38" t="str">
        <f t="shared" si="16"/>
        <v/>
      </c>
      <c r="C297" s="39" t="str">
        <f>IF(B296:B664&lt;&gt;"",IF(Details!$B$6=26,IF(B297=1,$D$12,C296+14),IF(Details!$B$6=52,IF(B297=1,$D$12,C296+7),DATE(YEAR($D$12),MONTH($D$12)+(B297-1)*Details!$B$7,IF(Details!$B$6=24,IF(1-MOD(B297,2)=1,DAY($D$12)+14,DAY($D$12)),DAY($D$12))))),"")</f>
        <v/>
      </c>
      <c r="D297" s="40" t="str">
        <f t="shared" si="19"/>
        <v/>
      </c>
      <c r="E297" s="40" t="str">
        <f t="shared" si="17"/>
        <v/>
      </c>
      <c r="F297" s="40"/>
      <c r="G297" s="40" t="str">
        <f>IF(B297="","",$D$10/Details!$B$6*$D297)</f>
        <v/>
      </c>
      <c r="H297" s="40" t="str">
        <f t="shared" si="18"/>
        <v/>
      </c>
    </row>
    <row r="298" spans="2:8" ht="18" x14ac:dyDescent="0.25">
      <c r="B298" s="38" t="str">
        <f t="shared" si="16"/>
        <v/>
      </c>
      <c r="C298" s="39" t="str">
        <f>IF(B297:B665&lt;&gt;"",IF(Details!$B$6=26,IF(B298=1,$D$12,C297+14),IF(Details!$B$6=52,IF(B298=1,$D$12,C297+7),DATE(YEAR($D$12),MONTH($D$12)+(B298-1)*Details!$B$7,IF(Details!$B$6=24,IF(1-MOD(B298,2)=1,DAY($D$12)+14,DAY($D$12)),DAY($D$12))))),"")</f>
        <v/>
      </c>
      <c r="D298" s="40" t="str">
        <f t="shared" si="19"/>
        <v/>
      </c>
      <c r="E298" s="40" t="str">
        <f t="shared" si="17"/>
        <v/>
      </c>
      <c r="F298" s="40"/>
      <c r="G298" s="40" t="str">
        <f>IF(B298="","",$D$10/Details!$B$6*$D298)</f>
        <v/>
      </c>
      <c r="H298" s="40" t="str">
        <f t="shared" si="18"/>
        <v/>
      </c>
    </row>
    <row r="299" spans="2:8" ht="18" x14ac:dyDescent="0.25">
      <c r="B299" s="38" t="str">
        <f t="shared" si="16"/>
        <v/>
      </c>
      <c r="C299" s="39" t="str">
        <f>IF(B298:B666&lt;&gt;"",IF(Details!$B$6=26,IF(B299=1,$D$12,C298+14),IF(Details!$B$6=52,IF(B299=1,$D$12,C298+7),DATE(YEAR($D$12),MONTH($D$12)+(B299-1)*Details!$B$7,IF(Details!$B$6=24,IF(1-MOD(B299,2)=1,DAY($D$12)+14,DAY($D$12)),DAY($D$12))))),"")</f>
        <v/>
      </c>
      <c r="D299" s="40" t="str">
        <f t="shared" si="19"/>
        <v/>
      </c>
      <c r="E299" s="40" t="str">
        <f t="shared" si="17"/>
        <v/>
      </c>
      <c r="F299" s="40"/>
      <c r="G299" s="40" t="str">
        <f>IF(B299="","",$D$10/Details!$B$6*$D299)</f>
        <v/>
      </c>
      <c r="H299" s="40" t="str">
        <f t="shared" si="18"/>
        <v/>
      </c>
    </row>
    <row r="300" spans="2:8" ht="18" x14ac:dyDescent="0.25">
      <c r="B300" s="38" t="str">
        <f t="shared" si="16"/>
        <v/>
      </c>
      <c r="C300" s="39" t="str">
        <f>IF(B299:B667&lt;&gt;"",IF(Details!$B$6=26,IF(B300=1,$D$12,C299+14),IF(Details!$B$6=52,IF(B300=1,$D$12,C299+7),DATE(YEAR($D$12),MONTH($D$12)+(B300-1)*Details!$B$7,IF(Details!$B$6=24,IF(1-MOD(B300,2)=1,DAY($D$12)+14,DAY($D$12)),DAY($D$12))))),"")</f>
        <v/>
      </c>
      <c r="D300" s="40" t="str">
        <f t="shared" si="19"/>
        <v/>
      </c>
      <c r="E300" s="40" t="str">
        <f t="shared" si="17"/>
        <v/>
      </c>
      <c r="F300" s="40"/>
      <c r="G300" s="40" t="str">
        <f>IF(B300="","",$D$10/Details!$B$6*$D300)</f>
        <v/>
      </c>
      <c r="H300" s="40" t="str">
        <f t="shared" si="18"/>
        <v/>
      </c>
    </row>
    <row r="301" spans="2:8" ht="18" x14ac:dyDescent="0.25">
      <c r="B301" s="38" t="str">
        <f t="shared" si="16"/>
        <v/>
      </c>
      <c r="C301" s="39" t="str">
        <f>IF(B300:B668&lt;&gt;"",IF(Details!$B$6=26,IF(B301=1,$D$12,C300+14),IF(Details!$B$6=52,IF(B301=1,$D$12,C300+7),DATE(YEAR($D$12),MONTH($D$12)+(B301-1)*Details!$B$7,IF(Details!$B$6=24,IF(1-MOD(B301,2)=1,DAY($D$12)+14,DAY($D$12)),DAY($D$12))))),"")</f>
        <v/>
      </c>
      <c r="D301" s="40" t="str">
        <f t="shared" si="19"/>
        <v/>
      </c>
      <c r="E301" s="40" t="str">
        <f t="shared" si="17"/>
        <v/>
      </c>
      <c r="F301" s="40"/>
      <c r="G301" s="40" t="str">
        <f>IF(B301="","",$D$10/Details!$B$6*$D301)</f>
        <v/>
      </c>
      <c r="H301" s="40" t="str">
        <f t="shared" si="18"/>
        <v/>
      </c>
    </row>
    <row r="302" spans="2:8" ht="18" x14ac:dyDescent="0.25">
      <c r="B302" s="38" t="str">
        <f t="shared" si="16"/>
        <v/>
      </c>
      <c r="C302" s="39" t="str">
        <f>IF(B301:B669&lt;&gt;"",IF(Details!$B$6=26,IF(B302=1,$D$12,C301+14),IF(Details!$B$6=52,IF(B302=1,$D$12,C301+7),DATE(YEAR($D$12),MONTH($D$12)+(B302-1)*Details!$B$7,IF(Details!$B$6=24,IF(1-MOD(B302,2)=1,DAY($D$12)+14,DAY($D$12)),DAY($D$12))))),"")</f>
        <v/>
      </c>
      <c r="D302" s="40" t="str">
        <f t="shared" si="19"/>
        <v/>
      </c>
      <c r="E302" s="40" t="str">
        <f t="shared" si="17"/>
        <v/>
      </c>
      <c r="F302" s="40"/>
      <c r="G302" s="40" t="str">
        <f>IF(B302="","",$D$10/Details!$B$6*$D302)</f>
        <v/>
      </c>
      <c r="H302" s="40" t="str">
        <f t="shared" si="18"/>
        <v/>
      </c>
    </row>
    <row r="303" spans="2:8" ht="18" x14ac:dyDescent="0.25">
      <c r="B303" s="38" t="str">
        <f t="shared" si="16"/>
        <v/>
      </c>
      <c r="C303" s="39" t="str">
        <f>IF(B302:B670&lt;&gt;"",IF(Details!$B$6=26,IF(B303=1,$D$12,C302+14),IF(Details!$B$6=52,IF(B303=1,$D$12,C302+7),DATE(YEAR($D$12),MONTH($D$12)+(B303-1)*Details!$B$7,IF(Details!$B$6=24,IF(1-MOD(B303,2)=1,DAY($D$12)+14,DAY($D$12)),DAY($D$12))))),"")</f>
        <v/>
      </c>
      <c r="D303" s="40" t="str">
        <f t="shared" si="19"/>
        <v/>
      </c>
      <c r="E303" s="40" t="str">
        <f t="shared" si="17"/>
        <v/>
      </c>
      <c r="F303" s="40"/>
      <c r="G303" s="40" t="str">
        <f>IF(B303="","",$D$10/Details!$B$6*$D303)</f>
        <v/>
      </c>
      <c r="H303" s="40" t="str">
        <f t="shared" si="18"/>
        <v/>
      </c>
    </row>
    <row r="304" spans="2:8" ht="18" x14ac:dyDescent="0.25">
      <c r="B304" s="38" t="str">
        <f t="shared" si="16"/>
        <v/>
      </c>
      <c r="C304" s="39" t="str">
        <f>IF(B303:B671&lt;&gt;"",IF(Details!$B$6=26,IF(B304=1,$D$12,C303+14),IF(Details!$B$6=52,IF(B304=1,$D$12,C303+7),DATE(YEAR($D$12),MONTH($D$12)+(B304-1)*Details!$B$7,IF(Details!$B$6=24,IF(1-MOD(B304,2)=1,DAY($D$12)+14,DAY($D$12)),DAY($D$12))))),"")</f>
        <v/>
      </c>
      <c r="D304" s="40" t="str">
        <f t="shared" si="19"/>
        <v/>
      </c>
      <c r="E304" s="40" t="str">
        <f t="shared" si="17"/>
        <v/>
      </c>
      <c r="F304" s="40"/>
      <c r="G304" s="40" t="str">
        <f>IF(B304="","",$D$10/Details!$B$6*$D304)</f>
        <v/>
      </c>
      <c r="H304" s="40" t="str">
        <f t="shared" si="18"/>
        <v/>
      </c>
    </row>
    <row r="305" spans="2:8" ht="18" x14ac:dyDescent="0.25">
      <c r="B305" s="38" t="str">
        <f t="shared" si="16"/>
        <v/>
      </c>
      <c r="C305" s="39" t="str">
        <f>IF(B304:B672&lt;&gt;"",IF(Details!$B$6=26,IF(B305=1,$D$12,C304+14),IF(Details!$B$6=52,IF(B305=1,$D$12,C304+7),DATE(YEAR($D$12),MONTH($D$12)+(B305-1)*Details!$B$7,IF(Details!$B$6=24,IF(1-MOD(B305,2)=1,DAY($D$12)+14,DAY($D$12)),DAY($D$12))))),"")</f>
        <v/>
      </c>
      <c r="D305" s="40" t="str">
        <f t="shared" si="19"/>
        <v/>
      </c>
      <c r="E305" s="40" t="str">
        <f t="shared" si="17"/>
        <v/>
      </c>
      <c r="F305" s="40"/>
      <c r="G305" s="40" t="str">
        <f>IF(B305="","",$D$10/Details!$B$6*$D305)</f>
        <v/>
      </c>
      <c r="H305" s="40" t="str">
        <f t="shared" si="18"/>
        <v/>
      </c>
    </row>
    <row r="306" spans="2:8" ht="18" x14ac:dyDescent="0.25">
      <c r="B306" s="38" t="str">
        <f t="shared" si="16"/>
        <v/>
      </c>
      <c r="C306" s="39" t="str">
        <f>IF(B305:B673&lt;&gt;"",IF(Details!$B$6=26,IF(B306=1,$D$12,C305+14),IF(Details!$B$6=52,IF(B306=1,$D$12,C305+7),DATE(YEAR($D$12),MONTH($D$12)+(B306-1)*Details!$B$7,IF(Details!$B$6=24,IF(1-MOD(B306,2)=1,DAY($D$12)+14,DAY($D$12)),DAY($D$12))))),"")</f>
        <v/>
      </c>
      <c r="D306" s="40" t="str">
        <f t="shared" si="19"/>
        <v/>
      </c>
      <c r="E306" s="40" t="str">
        <f t="shared" si="17"/>
        <v/>
      </c>
      <c r="F306" s="40"/>
      <c r="G306" s="40" t="str">
        <f>IF(B306="","",$D$10/Details!$B$6*$D306)</f>
        <v/>
      </c>
      <c r="H306" s="40" t="str">
        <f t="shared" si="18"/>
        <v/>
      </c>
    </row>
    <row r="307" spans="2:8" ht="18" x14ac:dyDescent="0.25">
      <c r="B307" s="38" t="str">
        <f t="shared" si="16"/>
        <v/>
      </c>
      <c r="C307" s="39" t="str">
        <f>IF(B306:B674&lt;&gt;"",IF(Details!$B$6=26,IF(B307=1,$D$12,C306+14),IF(Details!$B$6=52,IF(B307=1,$D$12,C306+7),DATE(YEAR($D$12),MONTH($D$12)+(B307-1)*Details!$B$7,IF(Details!$B$6=24,IF(1-MOD(B307,2)=1,DAY($D$12)+14,DAY($D$12)),DAY($D$12))))),"")</f>
        <v/>
      </c>
      <c r="D307" s="40" t="str">
        <f t="shared" si="19"/>
        <v/>
      </c>
      <c r="E307" s="40" t="str">
        <f t="shared" si="17"/>
        <v/>
      </c>
      <c r="F307" s="40"/>
      <c r="G307" s="40" t="str">
        <f>IF(B307="","",$D$10/Details!$B$6*$D307)</f>
        <v/>
      </c>
      <c r="H307" s="40" t="str">
        <f t="shared" si="18"/>
        <v/>
      </c>
    </row>
    <row r="308" spans="2:8" ht="18" x14ac:dyDescent="0.25">
      <c r="B308" s="38" t="str">
        <f t="shared" si="16"/>
        <v/>
      </c>
      <c r="C308" s="39" t="str">
        <f>IF(B307:B675&lt;&gt;"",IF(Details!$B$6=26,IF(B308=1,$D$12,C307+14),IF(Details!$B$6=52,IF(B308=1,$D$12,C307+7),DATE(YEAR($D$12),MONTH($D$12)+(B308-1)*Details!$B$7,IF(Details!$B$6=24,IF(1-MOD(B308,2)=1,DAY($D$12)+14,DAY($D$12)),DAY($D$12))))),"")</f>
        <v/>
      </c>
      <c r="D308" s="40" t="str">
        <f t="shared" si="19"/>
        <v/>
      </c>
      <c r="E308" s="40" t="str">
        <f t="shared" si="17"/>
        <v/>
      </c>
      <c r="F308" s="40"/>
      <c r="G308" s="40" t="str">
        <f>IF(B308="","",$D$10/Details!$B$6*$D308)</f>
        <v/>
      </c>
      <c r="H308" s="40" t="str">
        <f t="shared" si="18"/>
        <v/>
      </c>
    </row>
    <row r="309" spans="2:8" ht="18" x14ac:dyDescent="0.25">
      <c r="B309" s="38" t="str">
        <f t="shared" si="16"/>
        <v/>
      </c>
      <c r="C309" s="39" t="str">
        <f>IF(B308:B676&lt;&gt;"",IF(Details!$B$6=26,IF(B309=1,$D$12,C308+14),IF(Details!$B$6=52,IF(B309=1,$D$12,C308+7),DATE(YEAR($D$12),MONTH($D$12)+(B309-1)*Details!$B$7,IF(Details!$B$6=24,IF(1-MOD(B309,2)=1,DAY($D$12)+14,DAY($D$12)),DAY($D$12))))),"")</f>
        <v/>
      </c>
      <c r="D309" s="40" t="str">
        <f t="shared" si="19"/>
        <v/>
      </c>
      <c r="E309" s="40" t="str">
        <f t="shared" si="17"/>
        <v/>
      </c>
      <c r="F309" s="40"/>
      <c r="G309" s="40" t="str">
        <f>IF(B309="","",$D$10/Details!$B$6*$D309)</f>
        <v/>
      </c>
      <c r="H309" s="40" t="str">
        <f t="shared" si="18"/>
        <v/>
      </c>
    </row>
    <row r="310" spans="2:8" ht="18" x14ac:dyDescent="0.25">
      <c r="B310" s="38" t="str">
        <f t="shared" si="16"/>
        <v/>
      </c>
      <c r="C310" s="39" t="str">
        <f>IF(B309:B677&lt;&gt;"",IF(Details!$B$6=26,IF(B310=1,$D$12,C309+14),IF(Details!$B$6=52,IF(B310=1,$D$12,C309+7),DATE(YEAR($D$12),MONTH($D$12)+(B310-1)*Details!$B$7,IF(Details!$B$6=24,IF(1-MOD(B310,2)=1,DAY($D$12)+14,DAY($D$12)),DAY($D$12))))),"")</f>
        <v/>
      </c>
      <c r="D310" s="40" t="str">
        <f t="shared" si="19"/>
        <v/>
      </c>
      <c r="E310" s="40" t="str">
        <f t="shared" si="17"/>
        <v/>
      </c>
      <c r="F310" s="40"/>
      <c r="G310" s="40" t="str">
        <f>IF(B310="","",$D$10/Details!$B$6*$D310)</f>
        <v/>
      </c>
      <c r="H310" s="40" t="str">
        <f t="shared" si="18"/>
        <v/>
      </c>
    </row>
    <row r="311" spans="2:8" ht="18" x14ac:dyDescent="0.25">
      <c r="B311" s="38" t="str">
        <f t="shared" si="16"/>
        <v/>
      </c>
      <c r="C311" s="39" t="str">
        <f>IF(B310:B678&lt;&gt;"",IF(Details!$B$6=26,IF(B311=1,$D$12,C310+14),IF(Details!$B$6=52,IF(B311=1,$D$12,C310+7),DATE(YEAR($D$12),MONTH($D$12)+(B311-1)*Details!$B$7,IF(Details!$B$6=24,IF(1-MOD(B311,2)=1,DAY($D$12)+14,DAY($D$12)),DAY($D$12))))),"")</f>
        <v/>
      </c>
      <c r="D311" s="40" t="str">
        <f t="shared" si="19"/>
        <v/>
      </c>
      <c r="E311" s="40" t="str">
        <f t="shared" si="17"/>
        <v/>
      </c>
      <c r="F311" s="40"/>
      <c r="G311" s="40" t="str">
        <f>IF(B311="","",$D$10/Details!$B$6*$D311)</f>
        <v/>
      </c>
      <c r="H311" s="40" t="str">
        <f t="shared" si="18"/>
        <v/>
      </c>
    </row>
    <row r="312" spans="2:8" ht="18" x14ac:dyDescent="0.25">
      <c r="B312" s="38" t="str">
        <f t="shared" si="16"/>
        <v/>
      </c>
      <c r="C312" s="39" t="str">
        <f>IF(B311:B679&lt;&gt;"",IF(Details!$B$6=26,IF(B312=1,$D$12,C311+14),IF(Details!$B$6=52,IF(B312=1,$D$12,C311+7),DATE(YEAR($D$12),MONTH($D$12)+(B312-1)*Details!$B$7,IF(Details!$B$6=24,IF(1-MOD(B312,2)=1,DAY($D$12)+14,DAY($D$12)),DAY($D$12))))),"")</f>
        <v/>
      </c>
      <c r="D312" s="40" t="str">
        <f t="shared" si="19"/>
        <v/>
      </c>
      <c r="E312" s="40" t="str">
        <f t="shared" si="17"/>
        <v/>
      </c>
      <c r="F312" s="40"/>
      <c r="G312" s="40" t="str">
        <f>IF(B312="","",$D$10/Details!$B$6*$D312)</f>
        <v/>
      </c>
      <c r="H312" s="40" t="str">
        <f t="shared" si="18"/>
        <v/>
      </c>
    </row>
    <row r="313" spans="2:8" ht="18" x14ac:dyDescent="0.25">
      <c r="B313" s="38" t="str">
        <f t="shared" si="16"/>
        <v/>
      </c>
      <c r="C313" s="39" t="str">
        <f>IF(B312:B680&lt;&gt;"",IF(Details!$B$6=26,IF(B313=1,$D$12,C312+14),IF(Details!$B$6=52,IF(B313=1,$D$12,C312+7),DATE(YEAR($D$12),MONTH($D$12)+(B313-1)*Details!$B$7,IF(Details!$B$6=24,IF(1-MOD(B313,2)=1,DAY($D$12)+14,DAY($D$12)),DAY($D$12))))),"")</f>
        <v/>
      </c>
      <c r="D313" s="40" t="str">
        <f t="shared" si="19"/>
        <v/>
      </c>
      <c r="E313" s="40" t="str">
        <f t="shared" si="17"/>
        <v/>
      </c>
      <c r="F313" s="40"/>
      <c r="G313" s="40" t="str">
        <f>IF(B313="","",$D$10/Details!$B$6*$D313)</f>
        <v/>
      </c>
      <c r="H313" s="40" t="str">
        <f t="shared" si="18"/>
        <v/>
      </c>
    </row>
    <row r="314" spans="2:8" ht="18" x14ac:dyDescent="0.25">
      <c r="B314" s="38" t="str">
        <f t="shared" si="16"/>
        <v/>
      </c>
      <c r="C314" s="39" t="str">
        <f>IF(B313:B681&lt;&gt;"",IF(Details!$B$6=26,IF(B314=1,$D$12,C313+14),IF(Details!$B$6=52,IF(B314=1,$D$12,C313+7),DATE(YEAR($D$12),MONTH($D$12)+(B314-1)*Details!$B$7,IF(Details!$B$6=24,IF(1-MOD(B314,2)=1,DAY($D$12)+14,DAY($D$12)),DAY($D$12))))),"")</f>
        <v/>
      </c>
      <c r="D314" s="40" t="str">
        <f t="shared" si="19"/>
        <v/>
      </c>
      <c r="E314" s="40" t="str">
        <f t="shared" si="17"/>
        <v/>
      </c>
      <c r="F314" s="40"/>
      <c r="G314" s="40" t="str">
        <f>IF(B314="","",$D$10/Details!$B$6*$D314)</f>
        <v/>
      </c>
      <c r="H314" s="40" t="str">
        <f t="shared" si="18"/>
        <v/>
      </c>
    </row>
    <row r="315" spans="2:8" ht="18" x14ac:dyDescent="0.25">
      <c r="B315" s="38" t="str">
        <f t="shared" si="16"/>
        <v/>
      </c>
      <c r="C315" s="39" t="str">
        <f>IF(B314:B682&lt;&gt;"",IF(Details!$B$6=26,IF(B315=1,$D$12,C314+14),IF(Details!$B$6=52,IF(B315=1,$D$12,C314+7),DATE(YEAR($D$12),MONTH($D$12)+(B315-1)*Details!$B$7,IF(Details!$B$6=24,IF(1-MOD(B315,2)=1,DAY($D$12)+14,DAY($D$12)),DAY($D$12))))),"")</f>
        <v/>
      </c>
      <c r="D315" s="40" t="str">
        <f t="shared" si="19"/>
        <v/>
      </c>
      <c r="E315" s="40" t="str">
        <f t="shared" si="17"/>
        <v/>
      </c>
      <c r="F315" s="40"/>
      <c r="G315" s="40" t="str">
        <f>IF(B315="","",$D$10/Details!$B$6*$D315)</f>
        <v/>
      </c>
      <c r="H315" s="40" t="str">
        <f t="shared" si="18"/>
        <v/>
      </c>
    </row>
    <row r="316" spans="2:8" ht="18" x14ac:dyDescent="0.25">
      <c r="B316" s="38" t="str">
        <f t="shared" si="16"/>
        <v/>
      </c>
      <c r="C316" s="39" t="str">
        <f>IF(B315:B683&lt;&gt;"",IF(Details!$B$6=26,IF(B316=1,$D$12,C315+14),IF(Details!$B$6=52,IF(B316=1,$D$12,C315+7),DATE(YEAR($D$12),MONTH($D$12)+(B316-1)*Details!$B$7,IF(Details!$B$6=24,IF(1-MOD(B316,2)=1,DAY($D$12)+14,DAY($D$12)),DAY($D$12))))),"")</f>
        <v/>
      </c>
      <c r="D316" s="40" t="str">
        <f t="shared" si="19"/>
        <v/>
      </c>
      <c r="E316" s="40" t="str">
        <f t="shared" si="17"/>
        <v/>
      </c>
      <c r="F316" s="40"/>
      <c r="G316" s="40" t="str">
        <f>IF(B316="","",$D$10/Details!$B$6*$D316)</f>
        <v/>
      </c>
      <c r="H316" s="40" t="str">
        <f t="shared" si="18"/>
        <v/>
      </c>
    </row>
    <row r="317" spans="2:8" ht="18" x14ac:dyDescent="0.25">
      <c r="B317" s="38" t="str">
        <f t="shared" si="16"/>
        <v/>
      </c>
      <c r="C317" s="39" t="str">
        <f>IF(B316:B684&lt;&gt;"",IF(Details!$B$6=26,IF(B317=1,$D$12,C316+14),IF(Details!$B$6=52,IF(B317=1,$D$12,C316+7),DATE(YEAR($D$12),MONTH($D$12)+(B317-1)*Details!$B$7,IF(Details!$B$6=24,IF(1-MOD(B317,2)=1,DAY($D$12)+14,DAY($D$12)),DAY($D$12))))),"")</f>
        <v/>
      </c>
      <c r="D317" s="40" t="str">
        <f t="shared" si="19"/>
        <v/>
      </c>
      <c r="E317" s="40" t="str">
        <f t="shared" si="17"/>
        <v/>
      </c>
      <c r="F317" s="40"/>
      <c r="G317" s="40" t="str">
        <f>IF(B317="","",$D$10/Details!$B$6*$D317)</f>
        <v/>
      </c>
      <c r="H317" s="40" t="str">
        <f t="shared" si="18"/>
        <v/>
      </c>
    </row>
    <row r="318" spans="2:8" ht="18" x14ac:dyDescent="0.25">
      <c r="B318" s="38" t="str">
        <f t="shared" si="16"/>
        <v/>
      </c>
      <c r="C318" s="39" t="str">
        <f>IF(B317:B685&lt;&gt;"",IF(Details!$B$6=26,IF(B318=1,$D$12,C317+14),IF(Details!$B$6=52,IF(B318=1,$D$12,C317+7),DATE(YEAR($D$12),MONTH($D$12)+(B318-1)*Details!$B$7,IF(Details!$B$6=24,IF(1-MOD(B318,2)=1,DAY($D$12)+14,DAY($D$12)),DAY($D$12))))),"")</f>
        <v/>
      </c>
      <c r="D318" s="40" t="str">
        <f t="shared" si="19"/>
        <v/>
      </c>
      <c r="E318" s="40" t="str">
        <f t="shared" si="17"/>
        <v/>
      </c>
      <c r="F318" s="40"/>
      <c r="G318" s="40" t="str">
        <f>IF(B318="","",$D$10/Details!$B$6*$D318)</f>
        <v/>
      </c>
      <c r="H318" s="40" t="str">
        <f t="shared" si="18"/>
        <v/>
      </c>
    </row>
    <row r="319" spans="2:8" ht="18" x14ac:dyDescent="0.25">
      <c r="B319" s="38" t="str">
        <f t="shared" si="16"/>
        <v/>
      </c>
      <c r="C319" s="39" t="str">
        <f>IF(B318:B686&lt;&gt;"",IF(Details!$B$6=26,IF(B319=1,$D$12,C318+14),IF(Details!$B$6=52,IF(B319=1,$D$12,C318+7),DATE(YEAR($D$12),MONTH($D$12)+(B319-1)*Details!$B$7,IF(Details!$B$6=24,IF(1-MOD(B319,2)=1,DAY($D$12)+14,DAY($D$12)),DAY($D$12))))),"")</f>
        <v/>
      </c>
      <c r="D319" s="40" t="str">
        <f t="shared" si="19"/>
        <v/>
      </c>
      <c r="E319" s="40" t="str">
        <f t="shared" si="17"/>
        <v/>
      </c>
      <c r="F319" s="40"/>
      <c r="G319" s="40" t="str">
        <f>IF(B319="","",$D$10/Details!$B$6*$D319)</f>
        <v/>
      </c>
      <c r="H319" s="40" t="str">
        <f t="shared" si="18"/>
        <v/>
      </c>
    </row>
    <row r="320" spans="2:8" ht="18" x14ac:dyDescent="0.25">
      <c r="B320" s="38" t="str">
        <f t="shared" si="16"/>
        <v/>
      </c>
      <c r="C320" s="39" t="str">
        <f>IF(B319:B687&lt;&gt;"",IF(Details!$B$6=26,IF(B320=1,$D$12,C319+14),IF(Details!$B$6=52,IF(B320=1,$D$12,C319+7),DATE(YEAR($D$12),MONTH($D$12)+(B320-1)*Details!$B$7,IF(Details!$B$6=24,IF(1-MOD(B320,2)=1,DAY($D$12)+14,DAY($D$12)),DAY($D$12))))),"")</f>
        <v/>
      </c>
      <c r="D320" s="40" t="str">
        <f t="shared" si="19"/>
        <v/>
      </c>
      <c r="E320" s="40" t="str">
        <f t="shared" si="17"/>
        <v/>
      </c>
      <c r="F320" s="40"/>
      <c r="G320" s="40" t="str">
        <f>IF(B320="","",$D$10/Details!$B$6*$D320)</f>
        <v/>
      </c>
      <c r="H320" s="40" t="str">
        <f t="shared" si="18"/>
        <v/>
      </c>
    </row>
    <row r="321" spans="2:8" ht="18" x14ac:dyDescent="0.25">
      <c r="B321" s="38" t="str">
        <f t="shared" si="16"/>
        <v/>
      </c>
      <c r="C321" s="39" t="str">
        <f>IF(B320:B688&lt;&gt;"",IF(Details!$B$6=26,IF(B321=1,$D$12,C320+14),IF(Details!$B$6=52,IF(B321=1,$D$12,C320+7),DATE(YEAR($D$12),MONTH($D$12)+(B321-1)*Details!$B$7,IF(Details!$B$6=24,IF(1-MOD(B321,2)=1,DAY($D$12)+14,DAY($D$12)),DAY($D$12))))),"")</f>
        <v/>
      </c>
      <c r="D321" s="40" t="str">
        <f t="shared" si="19"/>
        <v/>
      </c>
      <c r="E321" s="40" t="str">
        <f t="shared" si="17"/>
        <v/>
      </c>
      <c r="F321" s="40"/>
      <c r="G321" s="40" t="str">
        <f>IF(B321="","",$D$10/Details!$B$6*$D321)</f>
        <v/>
      </c>
      <c r="H321" s="40" t="str">
        <f t="shared" si="18"/>
        <v/>
      </c>
    </row>
    <row r="322" spans="2:8" ht="18" x14ac:dyDescent="0.25">
      <c r="B322" s="38" t="str">
        <f t="shared" si="16"/>
        <v/>
      </c>
      <c r="C322" s="39" t="str">
        <f>IF(B321:B689&lt;&gt;"",IF(Details!$B$6=26,IF(B322=1,$D$12,C321+14),IF(Details!$B$6=52,IF(B322=1,$D$12,C321+7),DATE(YEAR($D$12),MONTH($D$12)+(B322-1)*Details!$B$7,IF(Details!$B$6=24,IF(1-MOD(B322,2)=1,DAY($D$12)+14,DAY($D$12)),DAY($D$12))))),"")</f>
        <v/>
      </c>
      <c r="D322" s="40" t="str">
        <f t="shared" si="19"/>
        <v/>
      </c>
      <c r="E322" s="40" t="str">
        <f t="shared" si="17"/>
        <v/>
      </c>
      <c r="F322" s="40"/>
      <c r="G322" s="40" t="str">
        <f>IF(B322="","",$D$10/Details!$B$6*$D322)</f>
        <v/>
      </c>
      <c r="H322" s="40" t="str">
        <f t="shared" si="18"/>
        <v/>
      </c>
    </row>
    <row r="323" spans="2:8" ht="18" x14ac:dyDescent="0.25">
      <c r="B323" s="38" t="str">
        <f t="shared" si="16"/>
        <v/>
      </c>
      <c r="C323" s="39" t="str">
        <f>IF(B322:B690&lt;&gt;"",IF(Details!$B$6=26,IF(B323=1,$D$12,C322+14),IF(Details!$B$6=52,IF(B323=1,$D$12,C322+7),DATE(YEAR($D$12),MONTH($D$12)+(B323-1)*Details!$B$7,IF(Details!$B$6=24,IF(1-MOD(B323,2)=1,DAY($D$12)+14,DAY($D$12)),DAY($D$12))))),"")</f>
        <v/>
      </c>
      <c r="D323" s="40" t="str">
        <f t="shared" si="19"/>
        <v/>
      </c>
      <c r="E323" s="40" t="str">
        <f t="shared" si="17"/>
        <v/>
      </c>
      <c r="F323" s="40"/>
      <c r="G323" s="40" t="str">
        <f>IF(B323="","",$D$10/Details!$B$6*$D323)</f>
        <v/>
      </c>
      <c r="H323" s="40" t="str">
        <f t="shared" si="18"/>
        <v/>
      </c>
    </row>
    <row r="324" spans="2:8" ht="18" x14ac:dyDescent="0.25">
      <c r="B324" s="38" t="str">
        <f t="shared" si="16"/>
        <v/>
      </c>
      <c r="C324" s="39" t="str">
        <f>IF(B323:B691&lt;&gt;"",IF(Details!$B$6=26,IF(B324=1,$D$12,C323+14),IF(Details!$B$6=52,IF(B324=1,$D$12,C323+7),DATE(YEAR($D$12),MONTH($D$12)+(B324-1)*Details!$B$7,IF(Details!$B$6=24,IF(1-MOD(B324,2)=1,DAY($D$12)+14,DAY($D$12)),DAY($D$12))))),"")</f>
        <v/>
      </c>
      <c r="D324" s="40" t="str">
        <f t="shared" si="19"/>
        <v/>
      </c>
      <c r="E324" s="40" t="str">
        <f t="shared" si="17"/>
        <v/>
      </c>
      <c r="F324" s="40"/>
      <c r="G324" s="40" t="str">
        <f>IF(B324="","",$D$10/Details!$B$6*$D324)</f>
        <v/>
      </c>
      <c r="H324" s="40" t="str">
        <f t="shared" si="18"/>
        <v/>
      </c>
    </row>
    <row r="325" spans="2:8" ht="18" x14ac:dyDescent="0.25">
      <c r="B325" s="38" t="str">
        <f t="shared" si="16"/>
        <v/>
      </c>
      <c r="C325" s="39" t="str">
        <f>IF(B324:B692&lt;&gt;"",IF(Details!$B$6=26,IF(B325=1,$D$12,C324+14),IF(Details!$B$6=52,IF(B325=1,$D$12,C324+7),DATE(YEAR($D$12),MONTH($D$12)+(B325-1)*Details!$B$7,IF(Details!$B$6=24,IF(1-MOD(B325,2)=1,DAY($D$12)+14,DAY($D$12)),DAY($D$12))))),"")</f>
        <v/>
      </c>
      <c r="D325" s="40" t="str">
        <f t="shared" si="19"/>
        <v/>
      </c>
      <c r="E325" s="40" t="str">
        <f t="shared" si="17"/>
        <v/>
      </c>
      <c r="F325" s="40"/>
      <c r="G325" s="40" t="str">
        <f>IF(B325="","",$D$10/Details!$B$6*$D325)</f>
        <v/>
      </c>
      <c r="H325" s="40" t="str">
        <f t="shared" si="18"/>
        <v/>
      </c>
    </row>
    <row r="326" spans="2:8" ht="18" x14ac:dyDescent="0.25">
      <c r="B326" s="38" t="str">
        <f t="shared" si="16"/>
        <v/>
      </c>
      <c r="C326" s="39" t="str">
        <f>IF(B325:B693&lt;&gt;"",IF(Details!$B$6=26,IF(B326=1,$D$12,C325+14),IF(Details!$B$6=52,IF(B326=1,$D$12,C325+7),DATE(YEAR($D$12),MONTH($D$12)+(B326-1)*Details!$B$7,IF(Details!$B$6=24,IF(1-MOD(B326,2)=1,DAY($D$12)+14,DAY($D$12)),DAY($D$12))))),"")</f>
        <v/>
      </c>
      <c r="D326" s="40" t="str">
        <f t="shared" si="19"/>
        <v/>
      </c>
      <c r="E326" s="40" t="str">
        <f t="shared" si="17"/>
        <v/>
      </c>
      <c r="F326" s="40"/>
      <c r="G326" s="40" t="str">
        <f>IF(B326="","",$D$10/Details!$B$6*$D326)</f>
        <v/>
      </c>
      <c r="H326" s="40" t="str">
        <f t="shared" si="18"/>
        <v/>
      </c>
    </row>
    <row r="327" spans="2:8" ht="18" x14ac:dyDescent="0.25">
      <c r="B327" s="38" t="str">
        <f t="shared" si="16"/>
        <v/>
      </c>
      <c r="C327" s="39" t="str">
        <f>IF(B326:B694&lt;&gt;"",IF(Details!$B$6=26,IF(B327=1,$D$12,C326+14),IF(Details!$B$6=52,IF(B327=1,$D$12,C326+7),DATE(YEAR($D$12),MONTH($D$12)+(B327-1)*Details!$B$7,IF(Details!$B$6=24,IF(1-MOD(B327,2)=1,DAY($D$12)+14,DAY($D$12)),DAY($D$12))))),"")</f>
        <v/>
      </c>
      <c r="D327" s="40" t="str">
        <f t="shared" si="19"/>
        <v/>
      </c>
      <c r="E327" s="40" t="str">
        <f t="shared" si="17"/>
        <v/>
      </c>
      <c r="F327" s="40"/>
      <c r="G327" s="40" t="str">
        <f>IF(B327="","",$D$10/Details!$B$6*$D327)</f>
        <v/>
      </c>
      <c r="H327" s="40" t="str">
        <f t="shared" si="18"/>
        <v/>
      </c>
    </row>
    <row r="328" spans="2:8" ht="18" x14ac:dyDescent="0.25">
      <c r="B328" s="38" t="str">
        <f t="shared" si="16"/>
        <v/>
      </c>
      <c r="C328" s="39" t="str">
        <f>IF(B327:B695&lt;&gt;"",IF(Details!$B$6=26,IF(B328=1,$D$12,C327+14),IF(Details!$B$6=52,IF(B328=1,$D$12,C327+7),DATE(YEAR($D$12),MONTH($D$12)+(B328-1)*Details!$B$7,IF(Details!$B$6=24,IF(1-MOD(B328,2)=1,DAY($D$12)+14,DAY($D$12)),DAY($D$12))))),"")</f>
        <v/>
      </c>
      <c r="D328" s="40" t="str">
        <f t="shared" si="19"/>
        <v/>
      </c>
      <c r="E328" s="40" t="str">
        <f t="shared" si="17"/>
        <v/>
      </c>
      <c r="F328" s="40"/>
      <c r="G328" s="40" t="str">
        <f>IF(B328="","",$D$10/Details!$B$6*$D328)</f>
        <v/>
      </c>
      <c r="H328" s="40" t="str">
        <f t="shared" si="18"/>
        <v/>
      </c>
    </row>
    <row r="329" spans="2:8" ht="18" x14ac:dyDescent="0.25">
      <c r="B329" s="38" t="str">
        <f t="shared" si="16"/>
        <v/>
      </c>
      <c r="C329" s="39" t="str">
        <f>IF(B328:B696&lt;&gt;"",IF(Details!$B$6=26,IF(B329=1,$D$12,C328+14),IF(Details!$B$6=52,IF(B329=1,$D$12,C328+7),DATE(YEAR($D$12),MONTH($D$12)+(B329-1)*Details!$B$7,IF(Details!$B$6=24,IF(1-MOD(B329,2)=1,DAY($D$12)+14,DAY($D$12)),DAY($D$12))))),"")</f>
        <v/>
      </c>
      <c r="D329" s="40" t="str">
        <f t="shared" si="19"/>
        <v/>
      </c>
      <c r="E329" s="40" t="str">
        <f t="shared" si="17"/>
        <v/>
      </c>
      <c r="F329" s="40"/>
      <c r="G329" s="40" t="str">
        <f>IF(B329="","",$D$10/Details!$B$6*$D329)</f>
        <v/>
      </c>
      <c r="H329" s="40" t="str">
        <f t="shared" si="18"/>
        <v/>
      </c>
    </row>
    <row r="330" spans="2:8" ht="18" x14ac:dyDescent="0.25">
      <c r="B330" s="38" t="str">
        <f t="shared" si="16"/>
        <v/>
      </c>
      <c r="C330" s="39" t="str">
        <f>IF(B329:B697&lt;&gt;"",IF(Details!$B$6=26,IF(B330=1,$D$12,C329+14),IF(Details!$B$6=52,IF(B330=1,$D$12,C329+7),DATE(YEAR($D$12),MONTH($D$12)+(B330-1)*Details!$B$7,IF(Details!$B$6=24,IF(1-MOD(B330,2)=1,DAY($D$12)+14,DAY($D$12)),DAY($D$12))))),"")</f>
        <v/>
      </c>
      <c r="D330" s="40" t="str">
        <f t="shared" si="19"/>
        <v/>
      </c>
      <c r="E330" s="40" t="str">
        <f t="shared" si="17"/>
        <v/>
      </c>
      <c r="F330" s="40"/>
      <c r="G330" s="40" t="str">
        <f>IF(B330="","",$D$10/Details!$B$6*$D330)</f>
        <v/>
      </c>
      <c r="H330" s="40" t="str">
        <f t="shared" si="18"/>
        <v/>
      </c>
    </row>
    <row r="331" spans="2:8" ht="18" x14ac:dyDescent="0.25">
      <c r="B331" s="38" t="str">
        <f t="shared" si="16"/>
        <v/>
      </c>
      <c r="C331" s="39" t="str">
        <f>IF(B330:B698&lt;&gt;"",IF(Details!$B$6=26,IF(B331=1,$D$12,C330+14),IF(Details!$B$6=52,IF(B331=1,$D$12,C330+7),DATE(YEAR($D$12),MONTH($D$12)+(B331-1)*Details!$B$7,IF(Details!$B$6=24,IF(1-MOD(B331,2)=1,DAY($D$12)+14,DAY($D$12)),DAY($D$12))))),"")</f>
        <v/>
      </c>
      <c r="D331" s="40" t="str">
        <f t="shared" si="19"/>
        <v/>
      </c>
      <c r="E331" s="40" t="str">
        <f t="shared" si="17"/>
        <v/>
      </c>
      <c r="F331" s="40"/>
      <c r="G331" s="40" t="str">
        <f>IF(B331="","",$D$10/Details!$B$6*$D331)</f>
        <v/>
      </c>
      <c r="H331" s="40" t="str">
        <f t="shared" si="18"/>
        <v/>
      </c>
    </row>
    <row r="332" spans="2:8" ht="18" x14ac:dyDescent="0.25">
      <c r="B332" s="38" t="str">
        <f t="shared" si="16"/>
        <v/>
      </c>
      <c r="C332" s="39" t="str">
        <f>IF(B331:B699&lt;&gt;"",IF(Details!$B$6=26,IF(B332=1,$D$12,C331+14),IF(Details!$B$6=52,IF(B332=1,$D$12,C331+7),DATE(YEAR($D$12),MONTH($D$12)+(B332-1)*Details!$B$7,IF(Details!$B$6=24,IF(1-MOD(B332,2)=1,DAY($D$12)+14,DAY($D$12)),DAY($D$12))))),"")</f>
        <v/>
      </c>
      <c r="D332" s="40" t="str">
        <f t="shared" si="19"/>
        <v/>
      </c>
      <c r="E332" s="40" t="str">
        <f t="shared" si="17"/>
        <v/>
      </c>
      <c r="F332" s="40"/>
      <c r="G332" s="40" t="str">
        <f>IF(B332="","",$D$10/Details!$B$6*$D332)</f>
        <v/>
      </c>
      <c r="H332" s="40" t="str">
        <f t="shared" si="18"/>
        <v/>
      </c>
    </row>
    <row r="333" spans="2:8" ht="18" x14ac:dyDescent="0.25">
      <c r="B333" s="38" t="str">
        <f t="shared" si="16"/>
        <v/>
      </c>
      <c r="C333" s="39" t="str">
        <f>IF(B332:B700&lt;&gt;"",IF(Details!$B$6=26,IF(B333=1,$D$12,C332+14),IF(Details!$B$6=52,IF(B333=1,$D$12,C332+7),DATE(YEAR($D$12),MONTH($D$12)+(B333-1)*Details!$B$7,IF(Details!$B$6=24,IF(1-MOD(B333,2)=1,DAY($D$12)+14,DAY($D$12)),DAY($D$12))))),"")</f>
        <v/>
      </c>
      <c r="D333" s="40" t="str">
        <f t="shared" si="19"/>
        <v/>
      </c>
      <c r="E333" s="40" t="str">
        <f t="shared" si="17"/>
        <v/>
      </c>
      <c r="F333" s="40"/>
      <c r="G333" s="40" t="str">
        <f>IF(B333="","",$D$10/Details!$B$6*$D333)</f>
        <v/>
      </c>
      <c r="H333" s="40" t="str">
        <f t="shared" si="18"/>
        <v/>
      </c>
    </row>
    <row r="334" spans="2:8" ht="18" x14ac:dyDescent="0.25">
      <c r="B334" s="38" t="str">
        <f t="shared" si="16"/>
        <v/>
      </c>
      <c r="C334" s="39" t="str">
        <f>IF(B333:B701&lt;&gt;"",IF(Details!$B$6=26,IF(B334=1,$D$12,C333+14),IF(Details!$B$6=52,IF(B334=1,$D$12,C333+7),DATE(YEAR($D$12),MONTH($D$12)+(B334-1)*Details!$B$7,IF(Details!$B$6=24,IF(1-MOD(B334,2)=1,DAY($D$12)+14,DAY($D$12)),DAY($D$12))))),"")</f>
        <v/>
      </c>
      <c r="D334" s="40" t="str">
        <f t="shared" si="19"/>
        <v/>
      </c>
      <c r="E334" s="40" t="str">
        <f t="shared" si="17"/>
        <v/>
      </c>
      <c r="F334" s="40"/>
      <c r="G334" s="40" t="str">
        <f>IF(B334="","",$D$10/Details!$B$6*$D334)</f>
        <v/>
      </c>
      <c r="H334" s="40" t="str">
        <f t="shared" si="18"/>
        <v/>
      </c>
    </row>
    <row r="335" spans="2:8" ht="18" x14ac:dyDescent="0.25">
      <c r="B335" s="38" t="str">
        <f t="shared" si="16"/>
        <v/>
      </c>
      <c r="C335" s="39" t="str">
        <f>IF(B334:B702&lt;&gt;"",IF(Details!$B$6=26,IF(B335=1,$D$12,C334+14),IF(Details!$B$6=52,IF(B335=1,$D$12,C334+7),DATE(YEAR($D$12),MONTH($D$12)+(B335-1)*Details!$B$7,IF(Details!$B$6=24,IF(1-MOD(B335,2)=1,DAY($D$12)+14,DAY($D$12)),DAY($D$12))))),"")</f>
        <v/>
      </c>
      <c r="D335" s="40" t="str">
        <f t="shared" si="19"/>
        <v/>
      </c>
      <c r="E335" s="40" t="str">
        <f t="shared" si="17"/>
        <v/>
      </c>
      <c r="F335" s="40"/>
      <c r="G335" s="40" t="str">
        <f>IF(B335="","",$D$10/Details!$B$6*$D335)</f>
        <v/>
      </c>
      <c r="H335" s="40" t="str">
        <f t="shared" si="18"/>
        <v/>
      </c>
    </row>
    <row r="336" spans="2:8" ht="18" x14ac:dyDescent="0.25">
      <c r="B336" s="38" t="str">
        <f t="shared" si="16"/>
        <v/>
      </c>
      <c r="C336" s="39" t="str">
        <f>IF(B335:B703&lt;&gt;"",IF(Details!$B$6=26,IF(B336=1,$D$12,C335+14),IF(Details!$B$6=52,IF(B336=1,$D$12,C335+7),DATE(YEAR($D$12),MONTH($D$12)+(B336-1)*Details!$B$7,IF(Details!$B$6=24,IF(1-MOD(B336,2)=1,DAY($D$12)+14,DAY($D$12)),DAY($D$12))))),"")</f>
        <v/>
      </c>
      <c r="D336" s="40" t="str">
        <f t="shared" si="19"/>
        <v/>
      </c>
      <c r="E336" s="40" t="str">
        <f t="shared" si="17"/>
        <v/>
      </c>
      <c r="F336" s="40"/>
      <c r="G336" s="40" t="str">
        <f>IF(B336="","",$D$10/Details!$B$6*$D336)</f>
        <v/>
      </c>
      <c r="H336" s="40" t="str">
        <f t="shared" si="18"/>
        <v/>
      </c>
    </row>
    <row r="337" spans="2:8" ht="18" x14ac:dyDescent="0.25">
      <c r="B337" s="38" t="str">
        <f t="shared" si="16"/>
        <v/>
      </c>
      <c r="C337" s="39" t="str">
        <f>IF(B336:B704&lt;&gt;"",IF(Details!$B$6=26,IF(B337=1,$D$12,C336+14),IF(Details!$B$6=52,IF(B337=1,$D$12,C336+7),DATE(YEAR($D$12),MONTH($D$12)+(B337-1)*Details!$B$7,IF(Details!$B$6=24,IF(1-MOD(B337,2)=1,DAY($D$12)+14,DAY($D$12)),DAY($D$12))))),"")</f>
        <v/>
      </c>
      <c r="D337" s="40" t="str">
        <f t="shared" si="19"/>
        <v/>
      </c>
      <c r="E337" s="40" t="str">
        <f t="shared" si="17"/>
        <v/>
      </c>
      <c r="F337" s="40"/>
      <c r="G337" s="40" t="str">
        <f>IF(B337="","",$D$10/Details!$B$6*$D337)</f>
        <v/>
      </c>
      <c r="H337" s="40" t="str">
        <f t="shared" si="18"/>
        <v/>
      </c>
    </row>
    <row r="338" spans="2:8" ht="18" x14ac:dyDescent="0.25">
      <c r="B338" s="38" t="str">
        <f t="shared" si="16"/>
        <v/>
      </c>
      <c r="C338" s="39" t="str">
        <f>IF(B337:B705&lt;&gt;"",IF(Details!$B$6=26,IF(B338=1,$D$12,C337+14),IF(Details!$B$6=52,IF(B338=1,$D$12,C337+7),DATE(YEAR($D$12),MONTH($D$12)+(B338-1)*Details!$B$7,IF(Details!$B$6=24,IF(1-MOD(B338,2)=1,DAY($D$12)+14,DAY($D$12)),DAY($D$12))))),"")</f>
        <v/>
      </c>
      <c r="D338" s="40" t="str">
        <f t="shared" si="19"/>
        <v/>
      </c>
      <c r="E338" s="40" t="str">
        <f t="shared" si="17"/>
        <v/>
      </c>
      <c r="F338" s="40"/>
      <c r="G338" s="40" t="str">
        <f>IF(B338="","",$D$10/Details!$B$6*$D338)</f>
        <v/>
      </c>
      <c r="H338" s="40" t="str">
        <f t="shared" si="18"/>
        <v/>
      </c>
    </row>
    <row r="339" spans="2:8" ht="18" x14ac:dyDescent="0.25">
      <c r="B339" s="38" t="str">
        <f t="shared" si="16"/>
        <v/>
      </c>
      <c r="C339" s="39" t="str">
        <f>IF(B338:B706&lt;&gt;"",IF(Details!$B$6=26,IF(B339=1,$D$12,C338+14),IF(Details!$B$6=52,IF(B339=1,$D$12,C338+7),DATE(YEAR($D$12),MONTH($D$12)+(B339-1)*Details!$B$7,IF(Details!$B$6=24,IF(1-MOD(B339,2)=1,DAY($D$12)+14,DAY($D$12)),DAY($D$12))))),"")</f>
        <v/>
      </c>
      <c r="D339" s="40" t="str">
        <f t="shared" si="19"/>
        <v/>
      </c>
      <c r="E339" s="40" t="str">
        <f t="shared" si="17"/>
        <v/>
      </c>
      <c r="F339" s="40"/>
      <c r="G339" s="40" t="str">
        <f>IF(B339="","",$D$10/Details!$B$6*$D339)</f>
        <v/>
      </c>
      <c r="H339" s="40" t="str">
        <f t="shared" si="18"/>
        <v/>
      </c>
    </row>
    <row r="340" spans="2:8" ht="18" x14ac:dyDescent="0.25">
      <c r="B340" s="38" t="str">
        <f t="shared" si="16"/>
        <v/>
      </c>
      <c r="C340" s="39" t="str">
        <f>IF(B339:B707&lt;&gt;"",IF(Details!$B$6=26,IF(B340=1,$D$12,C339+14),IF(Details!$B$6=52,IF(B340=1,$D$12,C339+7),DATE(YEAR($D$12),MONTH($D$12)+(B340-1)*Details!$B$7,IF(Details!$B$6=24,IF(1-MOD(B340,2)=1,DAY($D$12)+14,DAY($D$12)),DAY($D$12))))),"")</f>
        <v/>
      </c>
      <c r="D340" s="40" t="str">
        <f t="shared" si="19"/>
        <v/>
      </c>
      <c r="E340" s="40" t="str">
        <f t="shared" si="17"/>
        <v/>
      </c>
      <c r="F340" s="40"/>
      <c r="G340" s="40" t="str">
        <f>IF(B340="","",$D$10/Details!$B$6*$D340)</f>
        <v/>
      </c>
      <c r="H340" s="40" t="str">
        <f t="shared" si="18"/>
        <v/>
      </c>
    </row>
    <row r="341" spans="2:8" ht="18" x14ac:dyDescent="0.25">
      <c r="B341" s="38" t="str">
        <f t="shared" si="16"/>
        <v/>
      </c>
      <c r="C341" s="39" t="str">
        <f>IF(B340:B708&lt;&gt;"",IF(Details!$B$6=26,IF(B341=1,$D$12,C340+14),IF(Details!$B$6=52,IF(B341=1,$D$12,C340+7),DATE(YEAR($D$12),MONTH($D$12)+(B341-1)*Details!$B$7,IF(Details!$B$6=24,IF(1-MOD(B341,2)=1,DAY($D$12)+14,DAY($D$12)),DAY($D$12))))),"")</f>
        <v/>
      </c>
      <c r="D341" s="40" t="str">
        <f t="shared" si="19"/>
        <v/>
      </c>
      <c r="E341" s="40" t="str">
        <f t="shared" si="17"/>
        <v/>
      </c>
      <c r="F341" s="40"/>
      <c r="G341" s="40" t="str">
        <f>IF(B341="","",$D$10/Details!$B$6*$D341)</f>
        <v/>
      </c>
      <c r="H341" s="40" t="str">
        <f t="shared" si="18"/>
        <v/>
      </c>
    </row>
    <row r="342" spans="2:8" ht="18" x14ac:dyDescent="0.25">
      <c r="B342" s="38" t="str">
        <f t="shared" si="16"/>
        <v/>
      </c>
      <c r="C342" s="39" t="str">
        <f>IF(B341:B709&lt;&gt;"",IF(Details!$B$6=26,IF(B342=1,$D$12,C341+14),IF(Details!$B$6=52,IF(B342=1,$D$12,C341+7),DATE(YEAR($D$12),MONTH($D$12)+(B342-1)*Details!$B$7,IF(Details!$B$6=24,IF(1-MOD(B342,2)=1,DAY($D$12)+14,DAY($D$12)),DAY($D$12))))),"")</f>
        <v/>
      </c>
      <c r="D342" s="40" t="str">
        <f t="shared" si="19"/>
        <v/>
      </c>
      <c r="E342" s="40" t="str">
        <f t="shared" si="17"/>
        <v/>
      </c>
      <c r="F342" s="40"/>
      <c r="G342" s="40" t="str">
        <f>IF(B342="","",$D$10/Details!$B$6*$D342)</f>
        <v/>
      </c>
      <c r="H342" s="40" t="str">
        <f t="shared" si="18"/>
        <v/>
      </c>
    </row>
    <row r="343" spans="2:8" ht="18" x14ac:dyDescent="0.25">
      <c r="B343" s="38" t="str">
        <f t="shared" si="16"/>
        <v/>
      </c>
      <c r="C343" s="39" t="str">
        <f>IF(B342:B710&lt;&gt;"",IF(Details!$B$6=26,IF(B343=1,$D$12,C342+14),IF(Details!$B$6=52,IF(B343=1,$D$12,C342+7),DATE(YEAR($D$12),MONTH($D$12)+(B343-1)*Details!$B$7,IF(Details!$B$6=24,IF(1-MOD(B343,2)=1,DAY($D$12)+14,DAY($D$12)),DAY($D$12))))),"")</f>
        <v/>
      </c>
      <c r="D343" s="40" t="str">
        <f t="shared" si="19"/>
        <v/>
      </c>
      <c r="E343" s="40" t="str">
        <f t="shared" si="17"/>
        <v/>
      </c>
      <c r="F343" s="40"/>
      <c r="G343" s="40" t="str">
        <f>IF(B343="","",$D$10/Details!$B$6*$D343)</f>
        <v/>
      </c>
      <c r="H343" s="40" t="str">
        <f t="shared" si="18"/>
        <v/>
      </c>
    </row>
    <row r="344" spans="2:8" ht="18" x14ac:dyDescent="0.25">
      <c r="B344" s="38" t="str">
        <f t="shared" si="16"/>
        <v/>
      </c>
      <c r="C344" s="39" t="str">
        <f>IF(B343:B711&lt;&gt;"",IF(Details!$B$6=26,IF(B344=1,$D$12,C343+14),IF(Details!$B$6=52,IF(B344=1,$D$12,C343+7),DATE(YEAR($D$12),MONTH($D$12)+(B344-1)*Details!$B$7,IF(Details!$B$6=24,IF(1-MOD(B344,2)=1,DAY($D$12)+14,DAY($D$12)),DAY($D$12))))),"")</f>
        <v/>
      </c>
      <c r="D344" s="40" t="str">
        <f t="shared" si="19"/>
        <v/>
      </c>
      <c r="E344" s="40" t="str">
        <f t="shared" si="17"/>
        <v/>
      </c>
      <c r="F344" s="40"/>
      <c r="G344" s="40" t="str">
        <f>IF(B344="","",$D$10/Details!$B$6*$D344)</f>
        <v/>
      </c>
      <c r="H344" s="40" t="str">
        <f t="shared" si="18"/>
        <v/>
      </c>
    </row>
    <row r="345" spans="2:8" ht="18" x14ac:dyDescent="0.25">
      <c r="B345" s="38" t="str">
        <f t="shared" si="16"/>
        <v/>
      </c>
      <c r="C345" s="39" t="str">
        <f>IF(B344:B712&lt;&gt;"",IF(Details!$B$6=26,IF(B345=1,$D$12,C344+14),IF(Details!$B$6=52,IF(B345=1,$D$12,C344+7),DATE(YEAR($D$12),MONTH($D$12)+(B345-1)*Details!$B$7,IF(Details!$B$6=24,IF(1-MOD(B345,2)=1,DAY($D$12)+14,DAY($D$12)),DAY($D$12))))),"")</f>
        <v/>
      </c>
      <c r="D345" s="40" t="str">
        <f t="shared" si="19"/>
        <v/>
      </c>
      <c r="E345" s="40" t="str">
        <f t="shared" si="17"/>
        <v/>
      </c>
      <c r="F345" s="40"/>
      <c r="G345" s="40" t="str">
        <f>IF(B345="","",$D$10/Details!$B$6*$D345)</f>
        <v/>
      </c>
      <c r="H345" s="40" t="str">
        <f t="shared" si="18"/>
        <v/>
      </c>
    </row>
    <row r="346" spans="2:8" ht="18" x14ac:dyDescent="0.25">
      <c r="B346" s="38" t="str">
        <f t="shared" si="16"/>
        <v/>
      </c>
      <c r="C346" s="39" t="str">
        <f>IF(B345:B713&lt;&gt;"",IF(Details!$B$6=26,IF(B346=1,$D$12,C345+14),IF(Details!$B$6=52,IF(B346=1,$D$12,C345+7),DATE(YEAR($D$12),MONTH($D$12)+(B346-1)*Details!$B$7,IF(Details!$B$6=24,IF(1-MOD(B346,2)=1,DAY($D$12)+14,DAY($D$12)),DAY($D$12))))),"")</f>
        <v/>
      </c>
      <c r="D346" s="40" t="str">
        <f t="shared" si="19"/>
        <v/>
      </c>
      <c r="E346" s="40" t="str">
        <f t="shared" si="17"/>
        <v/>
      </c>
      <c r="F346" s="40"/>
      <c r="G346" s="40" t="str">
        <f>IF(B346="","",$D$10/Details!$B$6*$D346)</f>
        <v/>
      </c>
      <c r="H346" s="40" t="str">
        <f t="shared" si="18"/>
        <v/>
      </c>
    </row>
    <row r="347" spans="2:8" ht="18" x14ac:dyDescent="0.25">
      <c r="B347" s="38" t="str">
        <f t="shared" si="16"/>
        <v/>
      </c>
      <c r="C347" s="39" t="str">
        <f>IF(B346:B714&lt;&gt;"",IF(Details!$B$6=26,IF(B347=1,$D$12,C346+14),IF(Details!$B$6=52,IF(B347=1,$D$12,C346+7),DATE(YEAR($D$12),MONTH($D$12)+(B347-1)*Details!$B$7,IF(Details!$B$6=24,IF(1-MOD(B347,2)=1,DAY($D$12)+14,DAY($D$12)),DAY($D$12))))),"")</f>
        <v/>
      </c>
      <c r="D347" s="40" t="str">
        <f t="shared" si="19"/>
        <v/>
      </c>
      <c r="E347" s="40" t="str">
        <f t="shared" si="17"/>
        <v/>
      </c>
      <c r="F347" s="40"/>
      <c r="G347" s="40" t="str">
        <f>IF(B347="","",$D$10/Details!$B$6*$D347)</f>
        <v/>
      </c>
      <c r="H347" s="40" t="str">
        <f t="shared" si="18"/>
        <v/>
      </c>
    </row>
    <row r="348" spans="2:8" ht="18" x14ac:dyDescent="0.25">
      <c r="B348" s="38" t="str">
        <f t="shared" si="16"/>
        <v/>
      </c>
      <c r="C348" s="39" t="str">
        <f>IF(B347:B715&lt;&gt;"",IF(Details!$B$6=26,IF(B348=1,$D$12,C347+14),IF(Details!$B$6=52,IF(B348=1,$D$12,C347+7),DATE(YEAR($D$12),MONTH($D$12)+(B348-1)*Details!$B$7,IF(Details!$B$6=24,IF(1-MOD(B348,2)=1,DAY($D$12)+14,DAY($D$12)),DAY($D$12))))),"")</f>
        <v/>
      </c>
      <c r="D348" s="40" t="str">
        <f t="shared" si="19"/>
        <v/>
      </c>
      <c r="E348" s="40" t="str">
        <f t="shared" si="17"/>
        <v/>
      </c>
      <c r="F348" s="40"/>
      <c r="G348" s="40" t="str">
        <f>IF(B348="","",$D$10/Details!$B$6*$D348)</f>
        <v/>
      </c>
      <c r="H348" s="40" t="str">
        <f t="shared" si="18"/>
        <v/>
      </c>
    </row>
    <row r="349" spans="2:8" ht="18" x14ac:dyDescent="0.25">
      <c r="B349" s="38" t="str">
        <f t="shared" si="16"/>
        <v/>
      </c>
      <c r="C349" s="39" t="str">
        <f>IF(B348:B716&lt;&gt;"",IF(Details!$B$6=26,IF(B349=1,$D$12,C348+14),IF(Details!$B$6=52,IF(B349=1,$D$12,C348+7),DATE(YEAR($D$12),MONTH($D$12)+(B349-1)*Details!$B$7,IF(Details!$B$6=24,IF(1-MOD(B349,2)=1,DAY($D$12)+14,DAY($D$12)),DAY($D$12))))),"")</f>
        <v/>
      </c>
      <c r="D349" s="40" t="str">
        <f t="shared" si="19"/>
        <v/>
      </c>
      <c r="E349" s="40" t="str">
        <f t="shared" si="17"/>
        <v/>
      </c>
      <c r="F349" s="40"/>
      <c r="G349" s="40" t="str">
        <f>IF(B349="","",$D$10/Details!$B$6*$D349)</f>
        <v/>
      </c>
      <c r="H349" s="40" t="str">
        <f t="shared" si="18"/>
        <v/>
      </c>
    </row>
    <row r="350" spans="2:8" ht="18" x14ac:dyDescent="0.25">
      <c r="B350" s="38" t="str">
        <f t="shared" si="16"/>
        <v/>
      </c>
      <c r="C350" s="39" t="str">
        <f>IF(B349:B717&lt;&gt;"",IF(Details!$B$6=26,IF(B350=1,$D$12,C349+14),IF(Details!$B$6=52,IF(B350=1,$D$12,C349+7),DATE(YEAR($D$12),MONTH($D$12)+(B350-1)*Details!$B$7,IF(Details!$B$6=24,IF(1-MOD(B350,2)=1,DAY($D$12)+14,DAY($D$12)),DAY($D$12))))),"")</f>
        <v/>
      </c>
      <c r="D350" s="40" t="str">
        <f t="shared" si="19"/>
        <v/>
      </c>
      <c r="E350" s="40" t="str">
        <f t="shared" si="17"/>
        <v/>
      </c>
      <c r="F350" s="40"/>
      <c r="G350" s="40" t="str">
        <f>IF(B350="","",$D$10/Details!$B$6*$D350)</f>
        <v/>
      </c>
      <c r="H350" s="40" t="str">
        <f t="shared" si="18"/>
        <v/>
      </c>
    </row>
    <row r="351" spans="2:8" ht="18" x14ac:dyDescent="0.25">
      <c r="B351" s="38" t="str">
        <f t="shared" si="16"/>
        <v/>
      </c>
      <c r="C351" s="39" t="str">
        <f>IF(B350:B718&lt;&gt;"",IF(Details!$B$6=26,IF(B351=1,$D$12,C350+14),IF(Details!$B$6=52,IF(B351=1,$D$12,C350+7),DATE(YEAR($D$12),MONTH($D$12)+(B351-1)*Details!$B$7,IF(Details!$B$6=24,IF(1-MOD(B351,2)=1,DAY($D$12)+14,DAY($D$12)),DAY($D$12))))),"")</f>
        <v/>
      </c>
      <c r="D351" s="40" t="str">
        <f t="shared" si="19"/>
        <v/>
      </c>
      <c r="E351" s="40" t="str">
        <f t="shared" si="17"/>
        <v/>
      </c>
      <c r="F351" s="40"/>
      <c r="G351" s="40" t="str">
        <f>IF(B351="","",$D$10/Details!$B$6*$D351)</f>
        <v/>
      </c>
      <c r="H351" s="40" t="str">
        <f t="shared" si="18"/>
        <v/>
      </c>
    </row>
    <row r="352" spans="2:8" ht="18" x14ac:dyDescent="0.25">
      <c r="B352" s="38" t="str">
        <f t="shared" si="16"/>
        <v/>
      </c>
      <c r="C352" s="39" t="str">
        <f>IF(B351:B719&lt;&gt;"",IF(Details!$B$6=26,IF(B352=1,$D$12,C351+14),IF(Details!$B$6=52,IF(B352=1,$D$12,C351+7),DATE(YEAR($D$12),MONTH($D$12)+(B352-1)*Details!$B$7,IF(Details!$B$6=24,IF(1-MOD(B352,2)=1,DAY($D$12)+14,DAY($D$12)),DAY($D$12))))),"")</f>
        <v/>
      </c>
      <c r="D352" s="40" t="str">
        <f t="shared" si="19"/>
        <v/>
      </c>
      <c r="E352" s="40" t="str">
        <f t="shared" si="17"/>
        <v/>
      </c>
      <c r="F352" s="40"/>
      <c r="G352" s="40" t="str">
        <f>IF(B352="","",$D$10/Details!$B$6*$D352)</f>
        <v/>
      </c>
      <c r="H352" s="40" t="str">
        <f t="shared" si="18"/>
        <v/>
      </c>
    </row>
    <row r="353" spans="2:8" ht="18" x14ac:dyDescent="0.25">
      <c r="B353" s="38" t="str">
        <f t="shared" ref="B353:B396" si="20">IF(B352&lt;$H$6,IF(H352&gt;0,B352+1,""),"")</f>
        <v/>
      </c>
      <c r="C353" s="39" t="str">
        <f>IF(B352:B720&lt;&gt;"",IF(Details!$B$6=26,IF(B353=1,$D$12,C352+14),IF(Details!$B$6=52,IF(B353=1,$D$12,C352+7),DATE(YEAR($D$12),MONTH($D$12)+(B353-1)*Details!$B$7,IF(Details!$B$6=24,IF(1-MOD(B353,2)=1,DAY($D$12)+14,DAY($D$12)),DAY($D$12))))),"")</f>
        <v/>
      </c>
      <c r="D353" s="40" t="str">
        <f t="shared" si="19"/>
        <v/>
      </c>
      <c r="E353" s="40" t="str">
        <f t="shared" ref="E353:E400" si="21">IF($B353&lt;&gt;"",IF($D$8&lt;&gt;"",$D$8,0),"")</f>
        <v/>
      </c>
      <c r="F353" s="40"/>
      <c r="G353" s="40" t="str">
        <f>IF(B353="","",$D$10/Details!$B$6*$D353)</f>
        <v/>
      </c>
      <c r="H353" s="40" t="str">
        <f t="shared" ref="H353:H396" si="22">IF($B353="","",($D353+E353+F353+G353))</f>
        <v/>
      </c>
    </row>
    <row r="354" spans="2:8" ht="18" x14ac:dyDescent="0.25">
      <c r="B354" s="38" t="str">
        <f t="shared" si="20"/>
        <v/>
      </c>
      <c r="C354" s="39" t="str">
        <f>IF(B353:B721&lt;&gt;"",IF(Details!$B$6=26,IF(B354=1,$D$12,C353+14),IF(Details!$B$6=52,IF(B354=1,$D$12,C353+7),DATE(YEAR($D$12),MONTH($D$12)+(B354-1)*Details!$B$7,IF(Details!$B$6=24,IF(1-MOD(B354,2)=1,DAY($D$12)+14,DAY($D$12)),DAY($D$12))))),"")</f>
        <v/>
      </c>
      <c r="D354" s="40" t="str">
        <f t="shared" ref="D354:D396" si="23">IF($B354&lt;&gt;"",H353,"")</f>
        <v/>
      </c>
      <c r="E354" s="40" t="str">
        <f t="shared" si="21"/>
        <v/>
      </c>
      <c r="F354" s="40"/>
      <c r="G354" s="40" t="str">
        <f>IF(B354="","",$D$10/Details!$B$6*$D354)</f>
        <v/>
      </c>
      <c r="H354" s="40" t="str">
        <f t="shared" si="22"/>
        <v/>
      </c>
    </row>
    <row r="355" spans="2:8" ht="18" x14ac:dyDescent="0.25">
      <c r="B355" s="38" t="str">
        <f t="shared" si="20"/>
        <v/>
      </c>
      <c r="C355" s="39" t="str">
        <f>IF(B354:B722&lt;&gt;"",IF(Details!$B$6=26,IF(B355=1,$D$12,C354+14),IF(Details!$B$6=52,IF(B355=1,$D$12,C354+7),DATE(YEAR($D$12),MONTH($D$12)+(B355-1)*Details!$B$7,IF(Details!$B$6=24,IF(1-MOD(B355,2)=1,DAY($D$12)+14,DAY($D$12)),DAY($D$12))))),"")</f>
        <v/>
      </c>
      <c r="D355" s="40" t="str">
        <f t="shared" si="23"/>
        <v/>
      </c>
      <c r="E355" s="40" t="str">
        <f t="shared" si="21"/>
        <v/>
      </c>
      <c r="F355" s="40"/>
      <c r="G355" s="40" t="str">
        <f>IF(B355="","",$D$10/Details!$B$6*$D355)</f>
        <v/>
      </c>
      <c r="H355" s="40" t="str">
        <f t="shared" si="22"/>
        <v/>
      </c>
    </row>
    <row r="356" spans="2:8" ht="18" x14ac:dyDescent="0.25">
      <c r="B356" s="38" t="str">
        <f t="shared" si="20"/>
        <v/>
      </c>
      <c r="C356" s="39" t="str">
        <f>IF(B355:B723&lt;&gt;"",IF(Details!$B$6=26,IF(B356=1,$D$12,C355+14),IF(Details!$B$6=52,IF(B356=1,$D$12,C355+7),DATE(YEAR($D$12),MONTH($D$12)+(B356-1)*Details!$B$7,IF(Details!$B$6=24,IF(1-MOD(B356,2)=1,DAY($D$12)+14,DAY($D$12)),DAY($D$12))))),"")</f>
        <v/>
      </c>
      <c r="D356" s="40" t="str">
        <f t="shared" si="23"/>
        <v/>
      </c>
      <c r="E356" s="40" t="str">
        <f t="shared" si="21"/>
        <v/>
      </c>
      <c r="F356" s="40"/>
      <c r="G356" s="40" t="str">
        <f>IF(B356="","",$D$10/Details!$B$6*$D356)</f>
        <v/>
      </c>
      <c r="H356" s="40" t="str">
        <f t="shared" si="22"/>
        <v/>
      </c>
    </row>
    <row r="357" spans="2:8" ht="18" x14ac:dyDescent="0.25">
      <c r="B357" s="38" t="str">
        <f t="shared" si="20"/>
        <v/>
      </c>
      <c r="C357" s="39" t="str">
        <f>IF(B356:B724&lt;&gt;"",IF(Details!$B$6=26,IF(B357=1,$D$12,C356+14),IF(Details!$B$6=52,IF(B357=1,$D$12,C356+7),DATE(YEAR($D$12),MONTH($D$12)+(B357-1)*Details!$B$7,IF(Details!$B$6=24,IF(1-MOD(B357,2)=1,DAY($D$12)+14,DAY($D$12)),DAY($D$12))))),"")</f>
        <v/>
      </c>
      <c r="D357" s="40" t="str">
        <f t="shared" si="23"/>
        <v/>
      </c>
      <c r="E357" s="40" t="str">
        <f t="shared" si="21"/>
        <v/>
      </c>
      <c r="F357" s="40"/>
      <c r="G357" s="40" t="str">
        <f>IF(B357="","",$D$10/Details!$B$6*$D357)</f>
        <v/>
      </c>
      <c r="H357" s="40" t="str">
        <f t="shared" si="22"/>
        <v/>
      </c>
    </row>
    <row r="358" spans="2:8" ht="18" x14ac:dyDescent="0.25">
      <c r="B358" s="38" t="str">
        <f t="shared" si="20"/>
        <v/>
      </c>
      <c r="C358" s="39" t="str">
        <f>IF(B357:B725&lt;&gt;"",IF(Details!$B$6=26,IF(B358=1,$D$12,C357+14),IF(Details!$B$6=52,IF(B358=1,$D$12,C357+7),DATE(YEAR($D$12),MONTH($D$12)+(B358-1)*Details!$B$7,IF(Details!$B$6=24,IF(1-MOD(B358,2)=1,DAY($D$12)+14,DAY($D$12)),DAY($D$12))))),"")</f>
        <v/>
      </c>
      <c r="D358" s="40" t="str">
        <f t="shared" si="23"/>
        <v/>
      </c>
      <c r="E358" s="40" t="str">
        <f t="shared" si="21"/>
        <v/>
      </c>
      <c r="F358" s="40"/>
      <c r="G358" s="40" t="str">
        <f>IF(B358="","",$D$10/Details!$B$6*$D358)</f>
        <v/>
      </c>
      <c r="H358" s="40" t="str">
        <f t="shared" si="22"/>
        <v/>
      </c>
    </row>
    <row r="359" spans="2:8" ht="18" x14ac:dyDescent="0.25">
      <c r="B359" s="38" t="str">
        <f t="shared" si="20"/>
        <v/>
      </c>
      <c r="C359" s="39" t="str">
        <f>IF(B358:B726&lt;&gt;"",IF(Details!$B$6=26,IF(B359=1,$D$12,C358+14),IF(Details!$B$6=52,IF(B359=1,$D$12,C358+7),DATE(YEAR($D$12),MONTH($D$12)+(B359-1)*Details!$B$7,IF(Details!$B$6=24,IF(1-MOD(B359,2)=1,DAY($D$12)+14,DAY($D$12)),DAY($D$12))))),"")</f>
        <v/>
      </c>
      <c r="D359" s="40" t="str">
        <f t="shared" si="23"/>
        <v/>
      </c>
      <c r="E359" s="40" t="str">
        <f t="shared" si="21"/>
        <v/>
      </c>
      <c r="F359" s="40"/>
      <c r="G359" s="40" t="str">
        <f>IF(B359="","",$D$10/Details!$B$6*$D359)</f>
        <v/>
      </c>
      <c r="H359" s="40" t="str">
        <f t="shared" si="22"/>
        <v/>
      </c>
    </row>
    <row r="360" spans="2:8" ht="18" x14ac:dyDescent="0.25">
      <c r="B360" s="38" t="str">
        <f t="shared" si="20"/>
        <v/>
      </c>
      <c r="C360" s="39" t="str">
        <f>IF(B359:B727&lt;&gt;"",IF(Details!$B$6=26,IF(B360=1,$D$12,C359+14),IF(Details!$B$6=52,IF(B360=1,$D$12,C359+7),DATE(YEAR($D$12),MONTH($D$12)+(B360-1)*Details!$B$7,IF(Details!$B$6=24,IF(1-MOD(B360,2)=1,DAY($D$12)+14,DAY($D$12)),DAY($D$12))))),"")</f>
        <v/>
      </c>
      <c r="D360" s="40" t="str">
        <f t="shared" si="23"/>
        <v/>
      </c>
      <c r="E360" s="40" t="str">
        <f t="shared" si="21"/>
        <v/>
      </c>
      <c r="F360" s="40"/>
      <c r="G360" s="40" t="str">
        <f>IF(B360="","",$D$10/Details!$B$6*$D360)</f>
        <v/>
      </c>
      <c r="H360" s="40" t="str">
        <f t="shared" si="22"/>
        <v/>
      </c>
    </row>
    <row r="361" spans="2:8" ht="18" x14ac:dyDescent="0.25">
      <c r="B361" s="38" t="str">
        <f t="shared" si="20"/>
        <v/>
      </c>
      <c r="C361" s="39" t="str">
        <f>IF(B360:B728&lt;&gt;"",IF(Details!$B$6=26,IF(B361=1,$D$12,C360+14),IF(Details!$B$6=52,IF(B361=1,$D$12,C360+7),DATE(YEAR($D$12),MONTH($D$12)+(B361-1)*Details!$B$7,IF(Details!$B$6=24,IF(1-MOD(B361,2)=1,DAY($D$12)+14,DAY($D$12)),DAY($D$12))))),"")</f>
        <v/>
      </c>
      <c r="D361" s="40" t="str">
        <f t="shared" si="23"/>
        <v/>
      </c>
      <c r="E361" s="40" t="str">
        <f t="shared" si="21"/>
        <v/>
      </c>
      <c r="F361" s="40"/>
      <c r="G361" s="40" t="str">
        <f>IF(B361="","",$D$10/Details!$B$6*$D361)</f>
        <v/>
      </c>
      <c r="H361" s="40" t="str">
        <f t="shared" si="22"/>
        <v/>
      </c>
    </row>
    <row r="362" spans="2:8" ht="18" x14ac:dyDescent="0.25">
      <c r="B362" s="38" t="str">
        <f t="shared" si="20"/>
        <v/>
      </c>
      <c r="C362" s="39" t="str">
        <f>IF(B361:B729&lt;&gt;"",IF(Details!$B$6=26,IF(B362=1,$D$12,C361+14),IF(Details!$B$6=52,IF(B362=1,$D$12,C361+7),DATE(YEAR($D$12),MONTH($D$12)+(B362-1)*Details!$B$7,IF(Details!$B$6=24,IF(1-MOD(B362,2)=1,DAY($D$12)+14,DAY($D$12)),DAY($D$12))))),"")</f>
        <v/>
      </c>
      <c r="D362" s="40" t="str">
        <f t="shared" si="23"/>
        <v/>
      </c>
      <c r="E362" s="40" t="str">
        <f t="shared" si="21"/>
        <v/>
      </c>
      <c r="F362" s="40"/>
      <c r="G362" s="40" t="str">
        <f>IF(B362="","",$D$10/Details!$B$6*$D362)</f>
        <v/>
      </c>
      <c r="H362" s="40" t="str">
        <f t="shared" si="22"/>
        <v/>
      </c>
    </row>
    <row r="363" spans="2:8" ht="18" x14ac:dyDescent="0.25">
      <c r="B363" s="38" t="str">
        <f t="shared" si="20"/>
        <v/>
      </c>
      <c r="C363" s="39" t="str">
        <f>IF(B362:B730&lt;&gt;"",IF(Details!$B$6=26,IF(B363=1,$D$12,C362+14),IF(Details!$B$6=52,IF(B363=1,$D$12,C362+7),DATE(YEAR($D$12),MONTH($D$12)+(B363-1)*Details!$B$7,IF(Details!$B$6=24,IF(1-MOD(B363,2)=1,DAY($D$12)+14,DAY($D$12)),DAY($D$12))))),"")</f>
        <v/>
      </c>
      <c r="D363" s="40" t="str">
        <f t="shared" si="23"/>
        <v/>
      </c>
      <c r="E363" s="40" t="str">
        <f t="shared" si="21"/>
        <v/>
      </c>
      <c r="F363" s="40"/>
      <c r="G363" s="40" t="str">
        <f>IF(B363="","",$D$10/Details!$B$6*$D363)</f>
        <v/>
      </c>
      <c r="H363" s="40" t="str">
        <f t="shared" si="22"/>
        <v/>
      </c>
    </row>
    <row r="364" spans="2:8" ht="18" x14ac:dyDescent="0.25">
      <c r="B364" s="38" t="str">
        <f t="shared" si="20"/>
        <v/>
      </c>
      <c r="C364" s="39" t="str">
        <f>IF(B363:B731&lt;&gt;"",IF(Details!$B$6=26,IF(B364=1,$D$12,C363+14),IF(Details!$B$6=52,IF(B364=1,$D$12,C363+7),DATE(YEAR($D$12),MONTH($D$12)+(B364-1)*Details!$B$7,IF(Details!$B$6=24,IF(1-MOD(B364,2)=1,DAY($D$12)+14,DAY($D$12)),DAY($D$12))))),"")</f>
        <v/>
      </c>
      <c r="D364" s="40" t="str">
        <f t="shared" si="23"/>
        <v/>
      </c>
      <c r="E364" s="40" t="str">
        <f t="shared" si="21"/>
        <v/>
      </c>
      <c r="F364" s="40"/>
      <c r="G364" s="40" t="str">
        <f>IF(B364="","",$D$10/Details!$B$6*$D364)</f>
        <v/>
      </c>
      <c r="H364" s="40" t="str">
        <f t="shared" si="22"/>
        <v/>
      </c>
    </row>
    <row r="365" spans="2:8" ht="18" x14ac:dyDescent="0.25">
      <c r="B365" s="38" t="str">
        <f t="shared" si="20"/>
        <v/>
      </c>
      <c r="C365" s="39" t="str">
        <f>IF(B364:B732&lt;&gt;"",IF(Details!$B$6=26,IF(B365=1,$D$12,C364+14),IF(Details!$B$6=52,IF(B365=1,$D$12,C364+7),DATE(YEAR($D$12),MONTH($D$12)+(B365-1)*Details!$B$7,IF(Details!$B$6=24,IF(1-MOD(B365,2)=1,DAY($D$12)+14,DAY($D$12)),DAY($D$12))))),"")</f>
        <v/>
      </c>
      <c r="D365" s="40" t="str">
        <f t="shared" si="23"/>
        <v/>
      </c>
      <c r="E365" s="40" t="str">
        <f t="shared" si="21"/>
        <v/>
      </c>
      <c r="F365" s="40"/>
      <c r="G365" s="40" t="str">
        <f>IF(B365="","",$D$10/Details!$B$6*$D365)</f>
        <v/>
      </c>
      <c r="H365" s="40" t="str">
        <f t="shared" si="22"/>
        <v/>
      </c>
    </row>
    <row r="366" spans="2:8" ht="18" x14ac:dyDescent="0.25">
      <c r="B366" s="38" t="str">
        <f t="shared" si="20"/>
        <v/>
      </c>
      <c r="C366" s="39" t="str">
        <f>IF(B365:B733&lt;&gt;"",IF(Details!$B$6=26,IF(B366=1,$D$12,C365+14),IF(Details!$B$6=52,IF(B366=1,$D$12,C365+7),DATE(YEAR($D$12),MONTH($D$12)+(B366-1)*Details!$B$7,IF(Details!$B$6=24,IF(1-MOD(B366,2)=1,DAY($D$12)+14,DAY($D$12)),DAY($D$12))))),"")</f>
        <v/>
      </c>
      <c r="D366" s="40" t="str">
        <f t="shared" si="23"/>
        <v/>
      </c>
      <c r="E366" s="40" t="str">
        <f t="shared" si="21"/>
        <v/>
      </c>
      <c r="F366" s="40"/>
      <c r="G366" s="40" t="str">
        <f>IF(B366="","",$D$10/Details!$B$6*$D366)</f>
        <v/>
      </c>
      <c r="H366" s="40" t="str">
        <f t="shared" si="22"/>
        <v/>
      </c>
    </row>
    <row r="367" spans="2:8" ht="18" x14ac:dyDescent="0.25">
      <c r="B367" s="38" t="str">
        <f t="shared" si="20"/>
        <v/>
      </c>
      <c r="C367" s="39" t="str">
        <f>IF(B366:B734&lt;&gt;"",IF(Details!$B$6=26,IF(B367=1,$D$12,C366+14),IF(Details!$B$6=52,IF(B367=1,$D$12,C366+7),DATE(YEAR($D$12),MONTH($D$12)+(B367-1)*Details!$B$7,IF(Details!$B$6=24,IF(1-MOD(B367,2)=1,DAY($D$12)+14,DAY($D$12)),DAY($D$12))))),"")</f>
        <v/>
      </c>
      <c r="D367" s="40" t="str">
        <f t="shared" si="23"/>
        <v/>
      </c>
      <c r="E367" s="40" t="str">
        <f t="shared" si="21"/>
        <v/>
      </c>
      <c r="F367" s="40"/>
      <c r="G367" s="40" t="str">
        <f>IF(B367="","",$D$10/Details!$B$6*$D367)</f>
        <v/>
      </c>
      <c r="H367" s="40" t="str">
        <f t="shared" si="22"/>
        <v/>
      </c>
    </row>
    <row r="368" spans="2:8" ht="18" x14ac:dyDescent="0.25">
      <c r="B368" s="38" t="str">
        <f t="shared" si="20"/>
        <v/>
      </c>
      <c r="C368" s="39" t="str">
        <f>IF(B367:B735&lt;&gt;"",IF(Details!$B$6=26,IF(B368=1,$D$12,C367+14),IF(Details!$B$6=52,IF(B368=1,$D$12,C367+7),DATE(YEAR($D$12),MONTH($D$12)+(B368-1)*Details!$B$7,IF(Details!$B$6=24,IF(1-MOD(B368,2)=1,DAY($D$12)+14,DAY($D$12)),DAY($D$12))))),"")</f>
        <v/>
      </c>
      <c r="D368" s="40" t="str">
        <f t="shared" si="23"/>
        <v/>
      </c>
      <c r="E368" s="40" t="str">
        <f t="shared" si="21"/>
        <v/>
      </c>
      <c r="F368" s="40"/>
      <c r="G368" s="40" t="str">
        <f>IF(B368="","",$D$10/Details!$B$6*$D368)</f>
        <v/>
      </c>
      <c r="H368" s="40" t="str">
        <f t="shared" si="22"/>
        <v/>
      </c>
    </row>
    <row r="369" spans="2:8" ht="18" x14ac:dyDescent="0.25">
      <c r="B369" s="38" t="str">
        <f t="shared" si="20"/>
        <v/>
      </c>
      <c r="C369" s="39" t="str">
        <f>IF(B368:B736&lt;&gt;"",IF(Details!$B$6=26,IF(B369=1,$D$12,C368+14),IF(Details!$B$6=52,IF(B369=1,$D$12,C368+7),DATE(YEAR($D$12),MONTH($D$12)+(B369-1)*Details!$B$7,IF(Details!$B$6=24,IF(1-MOD(B369,2)=1,DAY($D$12)+14,DAY($D$12)),DAY($D$12))))),"")</f>
        <v/>
      </c>
      <c r="D369" s="40" t="str">
        <f t="shared" si="23"/>
        <v/>
      </c>
      <c r="E369" s="40" t="str">
        <f t="shared" si="21"/>
        <v/>
      </c>
      <c r="F369" s="40"/>
      <c r="G369" s="40" t="str">
        <f>IF(B369="","",$D$10/Details!$B$6*$D369)</f>
        <v/>
      </c>
      <c r="H369" s="40" t="str">
        <f t="shared" si="22"/>
        <v/>
      </c>
    </row>
    <row r="370" spans="2:8" ht="18" x14ac:dyDescent="0.25">
      <c r="B370" s="38" t="str">
        <f t="shared" si="20"/>
        <v/>
      </c>
      <c r="C370" s="39" t="str">
        <f>IF(B369:B737&lt;&gt;"",IF(Details!$B$6=26,IF(B370=1,$D$12,C369+14),IF(Details!$B$6=52,IF(B370=1,$D$12,C369+7),DATE(YEAR($D$12),MONTH($D$12)+(B370-1)*Details!$B$7,IF(Details!$B$6=24,IF(1-MOD(B370,2)=1,DAY($D$12)+14,DAY($D$12)),DAY($D$12))))),"")</f>
        <v/>
      </c>
      <c r="D370" s="40" t="str">
        <f t="shared" si="23"/>
        <v/>
      </c>
      <c r="E370" s="40" t="str">
        <f t="shared" si="21"/>
        <v/>
      </c>
      <c r="F370" s="40"/>
      <c r="G370" s="40" t="str">
        <f>IF(B370="","",$D$10/Details!$B$6*$D370)</f>
        <v/>
      </c>
      <c r="H370" s="40" t="str">
        <f t="shared" si="22"/>
        <v/>
      </c>
    </row>
    <row r="371" spans="2:8" ht="18" x14ac:dyDescent="0.25">
      <c r="B371" s="38" t="str">
        <f t="shared" si="20"/>
        <v/>
      </c>
      <c r="C371" s="39" t="str">
        <f>IF(B370:B738&lt;&gt;"",IF(Details!$B$6=26,IF(B371=1,$D$12,C370+14),IF(Details!$B$6=52,IF(B371=1,$D$12,C370+7),DATE(YEAR($D$12),MONTH($D$12)+(B371-1)*Details!$B$7,IF(Details!$B$6=24,IF(1-MOD(B371,2)=1,DAY($D$12)+14,DAY($D$12)),DAY($D$12))))),"")</f>
        <v/>
      </c>
      <c r="D371" s="40" t="str">
        <f t="shared" si="23"/>
        <v/>
      </c>
      <c r="E371" s="40" t="str">
        <f t="shared" si="21"/>
        <v/>
      </c>
      <c r="F371" s="40"/>
      <c r="G371" s="40" t="str">
        <f>IF(B371="","",$D$10/Details!$B$6*$D371)</f>
        <v/>
      </c>
      <c r="H371" s="40" t="str">
        <f t="shared" si="22"/>
        <v/>
      </c>
    </row>
    <row r="372" spans="2:8" ht="18" x14ac:dyDescent="0.25">
      <c r="B372" s="38" t="str">
        <f t="shared" si="20"/>
        <v/>
      </c>
      <c r="C372" s="39" t="str">
        <f>IF(B371:B739&lt;&gt;"",IF(Details!$B$6=26,IF(B372=1,$D$12,C371+14),IF(Details!$B$6=52,IF(B372=1,$D$12,C371+7),DATE(YEAR($D$12),MONTH($D$12)+(B372-1)*Details!$B$7,IF(Details!$B$6=24,IF(1-MOD(B372,2)=1,DAY($D$12)+14,DAY($D$12)),DAY($D$12))))),"")</f>
        <v/>
      </c>
      <c r="D372" s="40" t="str">
        <f t="shared" si="23"/>
        <v/>
      </c>
      <c r="E372" s="40" t="str">
        <f t="shared" si="21"/>
        <v/>
      </c>
      <c r="F372" s="40"/>
      <c r="G372" s="40" t="str">
        <f>IF(B372="","",$D$10/Details!$B$6*$D372)</f>
        <v/>
      </c>
      <c r="H372" s="40" t="str">
        <f t="shared" si="22"/>
        <v/>
      </c>
    </row>
    <row r="373" spans="2:8" ht="18" x14ac:dyDescent="0.25">
      <c r="B373" s="38" t="str">
        <f t="shared" si="20"/>
        <v/>
      </c>
      <c r="C373" s="39" t="str">
        <f>IF(B372:B740&lt;&gt;"",IF(Details!$B$6=26,IF(B373=1,$D$12,C372+14),IF(Details!$B$6=52,IF(B373=1,$D$12,C372+7),DATE(YEAR($D$12),MONTH($D$12)+(B373-1)*Details!$B$7,IF(Details!$B$6=24,IF(1-MOD(B373,2)=1,DAY($D$12)+14,DAY($D$12)),DAY($D$12))))),"")</f>
        <v/>
      </c>
      <c r="D373" s="40" t="str">
        <f t="shared" si="23"/>
        <v/>
      </c>
      <c r="E373" s="40" t="str">
        <f t="shared" si="21"/>
        <v/>
      </c>
      <c r="F373" s="40"/>
      <c r="G373" s="40" t="str">
        <f>IF(B373="","",$D$10/Details!$B$6*$D373)</f>
        <v/>
      </c>
      <c r="H373" s="40" t="str">
        <f t="shared" si="22"/>
        <v/>
      </c>
    </row>
    <row r="374" spans="2:8" ht="18" x14ac:dyDescent="0.25">
      <c r="B374" s="38" t="str">
        <f t="shared" si="20"/>
        <v/>
      </c>
      <c r="C374" s="39" t="str">
        <f>IF(B373:B741&lt;&gt;"",IF(Details!$B$6=26,IF(B374=1,$D$12,C373+14),IF(Details!$B$6=52,IF(B374=1,$D$12,C373+7),DATE(YEAR($D$12),MONTH($D$12)+(B374-1)*Details!$B$7,IF(Details!$B$6=24,IF(1-MOD(B374,2)=1,DAY($D$12)+14,DAY($D$12)),DAY($D$12))))),"")</f>
        <v/>
      </c>
      <c r="D374" s="40" t="str">
        <f t="shared" si="23"/>
        <v/>
      </c>
      <c r="E374" s="40" t="str">
        <f t="shared" si="21"/>
        <v/>
      </c>
      <c r="F374" s="40"/>
      <c r="G374" s="40" t="str">
        <f>IF(B374="","",$D$10/Details!$B$6*$D374)</f>
        <v/>
      </c>
      <c r="H374" s="40" t="str">
        <f t="shared" si="22"/>
        <v/>
      </c>
    </row>
    <row r="375" spans="2:8" ht="18" x14ac:dyDescent="0.25">
      <c r="B375" s="38" t="str">
        <f t="shared" si="20"/>
        <v/>
      </c>
      <c r="C375" s="39" t="str">
        <f>IF(B374:B742&lt;&gt;"",IF(Details!$B$6=26,IF(B375=1,$D$12,C374+14),IF(Details!$B$6=52,IF(B375=1,$D$12,C374+7),DATE(YEAR($D$12),MONTH($D$12)+(B375-1)*Details!$B$7,IF(Details!$B$6=24,IF(1-MOD(B375,2)=1,DAY($D$12)+14,DAY($D$12)),DAY($D$12))))),"")</f>
        <v/>
      </c>
      <c r="D375" s="40" t="str">
        <f t="shared" si="23"/>
        <v/>
      </c>
      <c r="E375" s="40" t="str">
        <f t="shared" si="21"/>
        <v/>
      </c>
      <c r="F375" s="40"/>
      <c r="G375" s="40" t="str">
        <f>IF(B375="","",$D$10/Details!$B$6*$D375)</f>
        <v/>
      </c>
      <c r="H375" s="40" t="str">
        <f t="shared" si="22"/>
        <v/>
      </c>
    </row>
    <row r="376" spans="2:8" ht="18" x14ac:dyDescent="0.25">
      <c r="B376" s="38" t="str">
        <f t="shared" si="20"/>
        <v/>
      </c>
      <c r="C376" s="39" t="str">
        <f>IF(B375:B743&lt;&gt;"",IF(Details!$B$6=26,IF(B376=1,$D$12,C375+14),IF(Details!$B$6=52,IF(B376=1,$D$12,C375+7),DATE(YEAR($D$12),MONTH($D$12)+(B376-1)*Details!$B$7,IF(Details!$B$6=24,IF(1-MOD(B376,2)=1,DAY($D$12)+14,DAY($D$12)),DAY($D$12))))),"")</f>
        <v/>
      </c>
      <c r="D376" s="40" t="str">
        <f t="shared" si="23"/>
        <v/>
      </c>
      <c r="E376" s="40" t="str">
        <f t="shared" si="21"/>
        <v/>
      </c>
      <c r="F376" s="40"/>
      <c r="G376" s="40" t="str">
        <f>IF(B376="","",$D$10/Details!$B$6*$D376)</f>
        <v/>
      </c>
      <c r="H376" s="40" t="str">
        <f t="shared" si="22"/>
        <v/>
      </c>
    </row>
    <row r="377" spans="2:8" ht="18" x14ac:dyDescent="0.25">
      <c r="B377" s="38" t="str">
        <f t="shared" si="20"/>
        <v/>
      </c>
      <c r="C377" s="39" t="str">
        <f>IF(B376:B744&lt;&gt;"",IF(Details!$B$6=26,IF(B377=1,$D$12,C376+14),IF(Details!$B$6=52,IF(B377=1,$D$12,C376+7),DATE(YEAR($D$12),MONTH($D$12)+(B377-1)*Details!$B$7,IF(Details!$B$6=24,IF(1-MOD(B377,2)=1,DAY($D$12)+14,DAY($D$12)),DAY($D$12))))),"")</f>
        <v/>
      </c>
      <c r="D377" s="40" t="str">
        <f t="shared" si="23"/>
        <v/>
      </c>
      <c r="E377" s="40" t="str">
        <f t="shared" si="21"/>
        <v/>
      </c>
      <c r="F377" s="40"/>
      <c r="G377" s="40" t="str">
        <f>IF(B377="","",$D$10/Details!$B$6*$D377)</f>
        <v/>
      </c>
      <c r="H377" s="40" t="str">
        <f t="shared" si="22"/>
        <v/>
      </c>
    </row>
    <row r="378" spans="2:8" ht="18" x14ac:dyDescent="0.25">
      <c r="B378" s="38" t="str">
        <f t="shared" si="20"/>
        <v/>
      </c>
      <c r="C378" s="39" t="str">
        <f>IF(B377:B745&lt;&gt;"",IF(Details!$B$6=26,IF(B378=1,$D$12,C377+14),IF(Details!$B$6=52,IF(B378=1,$D$12,C377+7),DATE(YEAR($D$12),MONTH($D$12)+(B378-1)*Details!$B$7,IF(Details!$B$6=24,IF(1-MOD(B378,2)=1,DAY($D$12)+14,DAY($D$12)),DAY($D$12))))),"")</f>
        <v/>
      </c>
      <c r="D378" s="40" t="str">
        <f t="shared" si="23"/>
        <v/>
      </c>
      <c r="E378" s="40" t="str">
        <f t="shared" si="21"/>
        <v/>
      </c>
      <c r="F378" s="40"/>
      <c r="G378" s="40" t="str">
        <f>IF(B378="","",$D$10/Details!$B$6*$D378)</f>
        <v/>
      </c>
      <c r="H378" s="40" t="str">
        <f t="shared" si="22"/>
        <v/>
      </c>
    </row>
    <row r="379" spans="2:8" ht="18" x14ac:dyDescent="0.25">
      <c r="B379" s="38" t="str">
        <f t="shared" si="20"/>
        <v/>
      </c>
      <c r="C379" s="39" t="str">
        <f>IF(B378:B746&lt;&gt;"",IF(Details!$B$6=26,IF(B379=1,$D$12,C378+14),IF(Details!$B$6=52,IF(B379=1,$D$12,C378+7),DATE(YEAR($D$12),MONTH($D$12)+(B379-1)*Details!$B$7,IF(Details!$B$6=24,IF(1-MOD(B379,2)=1,DAY($D$12)+14,DAY($D$12)),DAY($D$12))))),"")</f>
        <v/>
      </c>
      <c r="D379" s="40" t="str">
        <f t="shared" si="23"/>
        <v/>
      </c>
      <c r="E379" s="40" t="str">
        <f t="shared" si="21"/>
        <v/>
      </c>
      <c r="F379" s="40"/>
      <c r="G379" s="40" t="str">
        <f>IF(B379="","",$D$10/Details!$B$6*$D379)</f>
        <v/>
      </c>
      <c r="H379" s="40" t="str">
        <f t="shared" si="22"/>
        <v/>
      </c>
    </row>
    <row r="380" spans="2:8" ht="18" x14ac:dyDescent="0.25">
      <c r="B380" s="38" t="str">
        <f t="shared" si="20"/>
        <v/>
      </c>
      <c r="C380" s="39" t="str">
        <f>IF(B379:B747&lt;&gt;"",IF(Details!$B$6=26,IF(B380=1,$D$12,C379+14),IF(Details!$B$6=52,IF(B380=1,$D$12,C379+7),DATE(YEAR($D$12),MONTH($D$12)+(B380-1)*Details!$B$7,IF(Details!$B$6=24,IF(1-MOD(B380,2)=1,DAY($D$12)+14,DAY($D$12)),DAY($D$12))))),"")</f>
        <v/>
      </c>
      <c r="D380" s="40" t="str">
        <f t="shared" si="23"/>
        <v/>
      </c>
      <c r="E380" s="40" t="str">
        <f t="shared" si="21"/>
        <v/>
      </c>
      <c r="F380" s="40"/>
      <c r="G380" s="40" t="str">
        <f>IF(B380="","",$D$10/Details!$B$6*$D380)</f>
        <v/>
      </c>
      <c r="H380" s="40" t="str">
        <f t="shared" si="22"/>
        <v/>
      </c>
    </row>
    <row r="381" spans="2:8" ht="18" x14ac:dyDescent="0.25">
      <c r="B381" s="38" t="str">
        <f t="shared" si="20"/>
        <v/>
      </c>
      <c r="C381" s="39" t="str">
        <f>IF(B380:B748&lt;&gt;"",IF(Details!$B$6=26,IF(B381=1,$D$12,C380+14),IF(Details!$B$6=52,IF(B381=1,$D$12,C380+7),DATE(YEAR($D$12),MONTH($D$12)+(B381-1)*Details!$B$7,IF(Details!$B$6=24,IF(1-MOD(B381,2)=1,DAY($D$12)+14,DAY($D$12)),DAY($D$12))))),"")</f>
        <v/>
      </c>
      <c r="D381" s="40" t="str">
        <f t="shared" si="23"/>
        <v/>
      </c>
      <c r="E381" s="40" t="str">
        <f t="shared" si="21"/>
        <v/>
      </c>
      <c r="F381" s="40"/>
      <c r="G381" s="40" t="str">
        <f>IF(B381="","",$D$10/Details!$B$6*$D381)</f>
        <v/>
      </c>
      <c r="H381" s="40" t="str">
        <f t="shared" si="22"/>
        <v/>
      </c>
    </row>
    <row r="382" spans="2:8" ht="18" x14ac:dyDescent="0.25">
      <c r="B382" s="38" t="str">
        <f t="shared" si="20"/>
        <v/>
      </c>
      <c r="C382" s="39" t="str">
        <f>IF(B381:B749&lt;&gt;"",IF(Details!$B$6=26,IF(B382=1,$D$12,C381+14),IF(Details!$B$6=52,IF(B382=1,$D$12,C381+7),DATE(YEAR($D$12),MONTH($D$12)+(B382-1)*Details!$B$7,IF(Details!$B$6=24,IF(1-MOD(B382,2)=1,DAY($D$12)+14,DAY($D$12)),DAY($D$12))))),"")</f>
        <v/>
      </c>
      <c r="D382" s="40" t="str">
        <f t="shared" si="23"/>
        <v/>
      </c>
      <c r="E382" s="40" t="str">
        <f t="shared" si="21"/>
        <v/>
      </c>
      <c r="F382" s="40"/>
      <c r="G382" s="40" t="str">
        <f>IF(B382="","",$D$10/Details!$B$6*$D382)</f>
        <v/>
      </c>
      <c r="H382" s="40" t="str">
        <f t="shared" si="22"/>
        <v/>
      </c>
    </row>
    <row r="383" spans="2:8" ht="18" x14ac:dyDescent="0.25">
      <c r="B383" s="38" t="str">
        <f t="shared" si="20"/>
        <v/>
      </c>
      <c r="C383" s="39" t="str">
        <f>IF(B382:B750&lt;&gt;"",IF(Details!$B$6=26,IF(B383=1,$D$12,C382+14),IF(Details!$B$6=52,IF(B383=1,$D$12,C382+7),DATE(YEAR($D$12),MONTH($D$12)+(B383-1)*Details!$B$7,IF(Details!$B$6=24,IF(1-MOD(B383,2)=1,DAY($D$12)+14,DAY($D$12)),DAY($D$12))))),"")</f>
        <v/>
      </c>
      <c r="D383" s="40" t="str">
        <f t="shared" si="23"/>
        <v/>
      </c>
      <c r="E383" s="40" t="str">
        <f t="shared" si="21"/>
        <v/>
      </c>
      <c r="F383" s="40"/>
      <c r="G383" s="40" t="str">
        <f>IF(B383="","",$D$10/Details!$B$6*$D383)</f>
        <v/>
      </c>
      <c r="H383" s="40" t="str">
        <f t="shared" si="22"/>
        <v/>
      </c>
    </row>
    <row r="384" spans="2:8" ht="18" x14ac:dyDescent="0.25">
      <c r="B384" s="38" t="str">
        <f t="shared" si="20"/>
        <v/>
      </c>
      <c r="C384" s="39" t="str">
        <f>IF(B383:B751&lt;&gt;"",IF(Details!$B$6=26,IF(B384=1,$D$12,C383+14),IF(Details!$B$6=52,IF(B384=1,$D$12,C383+7),DATE(YEAR($D$12),MONTH($D$12)+(B384-1)*Details!$B$7,IF(Details!$B$6=24,IF(1-MOD(B384,2)=1,DAY($D$12)+14,DAY($D$12)),DAY($D$12))))),"")</f>
        <v/>
      </c>
      <c r="D384" s="40" t="str">
        <f t="shared" si="23"/>
        <v/>
      </c>
      <c r="E384" s="40" t="str">
        <f t="shared" si="21"/>
        <v/>
      </c>
      <c r="F384" s="40"/>
      <c r="G384" s="40" t="str">
        <f>IF(B384="","",$D$10/Details!$B$6*$D384)</f>
        <v/>
      </c>
      <c r="H384" s="40" t="str">
        <f t="shared" si="22"/>
        <v/>
      </c>
    </row>
    <row r="385" spans="2:8" ht="18" x14ac:dyDescent="0.25">
      <c r="B385" s="38" t="str">
        <f t="shared" si="20"/>
        <v/>
      </c>
      <c r="C385" s="39" t="str">
        <f>IF(B384:B752&lt;&gt;"",IF(Details!$B$6=26,IF(B385=1,$D$12,C384+14),IF(Details!$B$6=52,IF(B385=1,$D$12,C384+7),DATE(YEAR($D$12),MONTH($D$12)+(B385-1)*Details!$B$7,IF(Details!$B$6=24,IF(1-MOD(B385,2)=1,DAY($D$12)+14,DAY($D$12)),DAY($D$12))))),"")</f>
        <v/>
      </c>
      <c r="D385" s="40" t="str">
        <f t="shared" si="23"/>
        <v/>
      </c>
      <c r="E385" s="40" t="str">
        <f t="shared" si="21"/>
        <v/>
      </c>
      <c r="F385" s="40"/>
      <c r="G385" s="40" t="str">
        <f>IF(B385="","",$D$10/Details!$B$6*$D385)</f>
        <v/>
      </c>
      <c r="H385" s="40" t="str">
        <f t="shared" si="22"/>
        <v/>
      </c>
    </row>
    <row r="386" spans="2:8" ht="18" x14ac:dyDescent="0.25">
      <c r="B386" s="38" t="str">
        <f t="shared" si="20"/>
        <v/>
      </c>
      <c r="C386" s="39" t="str">
        <f>IF(B385:B753&lt;&gt;"",IF(Details!$B$6=26,IF(B386=1,$D$12,C385+14),IF(Details!$B$6=52,IF(B386=1,$D$12,C385+7),DATE(YEAR($D$12),MONTH($D$12)+(B386-1)*Details!$B$7,IF(Details!$B$6=24,IF(1-MOD(B386,2)=1,DAY($D$12)+14,DAY($D$12)),DAY($D$12))))),"")</f>
        <v/>
      </c>
      <c r="D386" s="40" t="str">
        <f t="shared" si="23"/>
        <v/>
      </c>
      <c r="E386" s="40" t="str">
        <f t="shared" si="21"/>
        <v/>
      </c>
      <c r="F386" s="40"/>
      <c r="G386" s="40" t="str">
        <f>IF(B386="","",$D$10/Details!$B$6*$D386)</f>
        <v/>
      </c>
      <c r="H386" s="40" t="str">
        <f t="shared" si="22"/>
        <v/>
      </c>
    </row>
    <row r="387" spans="2:8" ht="18" x14ac:dyDescent="0.25">
      <c r="B387" s="38" t="str">
        <f t="shared" si="20"/>
        <v/>
      </c>
      <c r="C387" s="39" t="str">
        <f>IF(B386:B754&lt;&gt;"",IF(Details!$B$6=26,IF(B387=1,$D$12,C386+14),IF(Details!$B$6=52,IF(B387=1,$D$12,C386+7),DATE(YEAR($D$12),MONTH($D$12)+(B387-1)*Details!$B$7,IF(Details!$B$6=24,IF(1-MOD(B387,2)=1,DAY($D$12)+14,DAY($D$12)),DAY($D$12))))),"")</f>
        <v/>
      </c>
      <c r="D387" s="40" t="str">
        <f t="shared" si="23"/>
        <v/>
      </c>
      <c r="E387" s="40" t="str">
        <f t="shared" si="21"/>
        <v/>
      </c>
      <c r="F387" s="40"/>
      <c r="G387" s="40" t="str">
        <f>IF(B387="","",$D$10/Details!$B$6*$D387)</f>
        <v/>
      </c>
      <c r="H387" s="40" t="str">
        <f t="shared" si="22"/>
        <v/>
      </c>
    </row>
    <row r="388" spans="2:8" ht="18" x14ac:dyDescent="0.25">
      <c r="B388" s="38" t="str">
        <f t="shared" si="20"/>
        <v/>
      </c>
      <c r="C388" s="39" t="str">
        <f>IF(B387:B755&lt;&gt;"",IF(Details!$B$6=26,IF(B388=1,$D$12,C387+14),IF(Details!$B$6=52,IF(B388=1,$D$12,C387+7),DATE(YEAR($D$12),MONTH($D$12)+(B388-1)*Details!$B$7,IF(Details!$B$6=24,IF(1-MOD(B388,2)=1,DAY($D$12)+14,DAY($D$12)),DAY($D$12))))),"")</f>
        <v/>
      </c>
      <c r="D388" s="40" t="str">
        <f t="shared" si="23"/>
        <v/>
      </c>
      <c r="E388" s="40" t="str">
        <f t="shared" si="21"/>
        <v/>
      </c>
      <c r="F388" s="40"/>
      <c r="G388" s="40" t="str">
        <f>IF(B388="","",$D$10/Details!$B$6*$D388)</f>
        <v/>
      </c>
      <c r="H388" s="40" t="str">
        <f t="shared" si="22"/>
        <v/>
      </c>
    </row>
    <row r="389" spans="2:8" ht="18" x14ac:dyDescent="0.25">
      <c r="B389" s="38" t="str">
        <f t="shared" si="20"/>
        <v/>
      </c>
      <c r="C389" s="39" t="str">
        <f>IF(B388:B756&lt;&gt;"",IF(Details!$B$6=26,IF(B389=1,$D$12,C388+14),IF(Details!$B$6=52,IF(B389=1,$D$12,C388+7),DATE(YEAR($D$12),MONTH($D$12)+(B389-1)*Details!$B$7,IF(Details!$B$6=24,IF(1-MOD(B389,2)=1,DAY($D$12)+14,DAY($D$12)),DAY($D$12))))),"")</f>
        <v/>
      </c>
      <c r="D389" s="40" t="str">
        <f t="shared" si="23"/>
        <v/>
      </c>
      <c r="E389" s="40" t="str">
        <f t="shared" si="21"/>
        <v/>
      </c>
      <c r="F389" s="40"/>
      <c r="G389" s="40" t="str">
        <f>IF(B389="","",$D$10/Details!$B$6*$D389)</f>
        <v/>
      </c>
      <c r="H389" s="40" t="str">
        <f t="shared" si="22"/>
        <v/>
      </c>
    </row>
    <row r="390" spans="2:8" ht="18" x14ac:dyDescent="0.25">
      <c r="B390" s="38" t="str">
        <f t="shared" si="20"/>
        <v/>
      </c>
      <c r="C390" s="39" t="str">
        <f>IF(B389:B757&lt;&gt;"",IF(Details!$B$6=26,IF(B390=1,$D$12,C389+14),IF(Details!$B$6=52,IF(B390=1,$D$12,C389+7),DATE(YEAR($D$12),MONTH($D$12)+(B390-1)*Details!$B$7,IF(Details!$B$6=24,IF(1-MOD(B390,2)=1,DAY($D$12)+14,DAY($D$12)),DAY($D$12))))),"")</f>
        <v/>
      </c>
      <c r="D390" s="40" t="str">
        <f t="shared" si="23"/>
        <v/>
      </c>
      <c r="E390" s="40" t="str">
        <f t="shared" si="21"/>
        <v/>
      </c>
      <c r="F390" s="40"/>
      <c r="G390" s="40" t="str">
        <f>IF(B390="","",$D$10/Details!$B$6*$D390)</f>
        <v/>
      </c>
      <c r="H390" s="40" t="str">
        <f t="shared" si="22"/>
        <v/>
      </c>
    </row>
    <row r="391" spans="2:8" ht="18" x14ac:dyDescent="0.25">
      <c r="B391" s="38" t="str">
        <f t="shared" si="20"/>
        <v/>
      </c>
      <c r="C391" s="39" t="str">
        <f>IF(B390:B758&lt;&gt;"",IF(Details!$B$6=26,IF(B391=1,$D$12,C390+14),IF(Details!$B$6=52,IF(B391=1,$D$12,C390+7),DATE(YEAR($D$12),MONTH($D$12)+(B391-1)*Details!$B$7,IF(Details!$B$6=24,IF(1-MOD(B391,2)=1,DAY($D$12)+14,DAY($D$12)),DAY($D$12))))),"")</f>
        <v/>
      </c>
      <c r="D391" s="40" t="str">
        <f t="shared" si="23"/>
        <v/>
      </c>
      <c r="E391" s="40" t="str">
        <f t="shared" si="21"/>
        <v/>
      </c>
      <c r="F391" s="40"/>
      <c r="G391" s="40" t="str">
        <f>IF(B391="","",$D$10/Details!$B$6*$D391)</f>
        <v/>
      </c>
      <c r="H391" s="40" t="str">
        <f t="shared" si="22"/>
        <v/>
      </c>
    </row>
    <row r="392" spans="2:8" ht="18" x14ac:dyDescent="0.25">
      <c r="B392" s="38" t="str">
        <f t="shared" si="20"/>
        <v/>
      </c>
      <c r="C392" s="39" t="str">
        <f>IF(B391:B759&lt;&gt;"",IF(Details!$B$6=26,IF(B392=1,$D$12,C391+14),IF(Details!$B$6=52,IF(B392=1,$D$12,C391+7),DATE(YEAR($D$12),MONTH($D$12)+(B392-1)*Details!$B$7,IF(Details!$B$6=24,IF(1-MOD(B392,2)=1,DAY($D$12)+14,DAY($D$12)),DAY($D$12))))),"")</f>
        <v/>
      </c>
      <c r="D392" s="40" t="str">
        <f t="shared" si="23"/>
        <v/>
      </c>
      <c r="E392" s="40" t="str">
        <f t="shared" si="21"/>
        <v/>
      </c>
      <c r="F392" s="40"/>
      <c r="G392" s="40" t="str">
        <f>IF(B392="","",$D$10/Details!$B$6*$D392)</f>
        <v/>
      </c>
      <c r="H392" s="40" t="str">
        <f t="shared" si="22"/>
        <v/>
      </c>
    </row>
    <row r="393" spans="2:8" ht="18" x14ac:dyDescent="0.25">
      <c r="B393" s="38" t="str">
        <f t="shared" si="20"/>
        <v/>
      </c>
      <c r="C393" s="39" t="str">
        <f>IF(B392:B760&lt;&gt;"",IF(Details!$B$6=26,IF(B393=1,$D$12,C392+14),IF(Details!$B$6=52,IF(B393=1,$D$12,C392+7),DATE(YEAR($D$12),MONTH($D$12)+(B393-1)*Details!$B$7,IF(Details!$B$6=24,IF(1-MOD(B393,2)=1,DAY($D$12)+14,DAY($D$12)),DAY($D$12))))),"")</f>
        <v/>
      </c>
      <c r="D393" s="40" t="str">
        <f t="shared" si="23"/>
        <v/>
      </c>
      <c r="E393" s="40" t="str">
        <f t="shared" si="21"/>
        <v/>
      </c>
      <c r="F393" s="40"/>
      <c r="G393" s="40" t="str">
        <f>IF(B393="","",$D$10/Details!$B$6*$D393)</f>
        <v/>
      </c>
      <c r="H393" s="40" t="str">
        <f t="shared" si="22"/>
        <v/>
      </c>
    </row>
    <row r="394" spans="2:8" ht="18" x14ac:dyDescent="0.25">
      <c r="B394" s="38" t="str">
        <f t="shared" si="20"/>
        <v/>
      </c>
      <c r="C394" s="39" t="str">
        <f>IF(B393:B761&lt;&gt;"",IF(Details!$B$6=26,IF(B394=1,$D$12,C393+14),IF(Details!$B$6=52,IF(B394=1,$D$12,C393+7),DATE(YEAR($D$12),MONTH($D$12)+(B394-1)*Details!$B$7,IF(Details!$B$6=24,IF(1-MOD(B394,2)=1,DAY($D$12)+14,DAY($D$12)),DAY($D$12))))),"")</f>
        <v/>
      </c>
      <c r="D394" s="40" t="str">
        <f t="shared" si="23"/>
        <v/>
      </c>
      <c r="E394" s="40" t="str">
        <f t="shared" si="21"/>
        <v/>
      </c>
      <c r="F394" s="40"/>
      <c r="G394" s="40" t="str">
        <f>IF(B394="","",$D$10/Details!$B$6*$D394)</f>
        <v/>
      </c>
      <c r="H394" s="40" t="str">
        <f t="shared" si="22"/>
        <v/>
      </c>
    </row>
    <row r="395" spans="2:8" ht="18" x14ac:dyDescent="0.25">
      <c r="B395" s="38" t="str">
        <f t="shared" si="20"/>
        <v/>
      </c>
      <c r="C395" s="39" t="str">
        <f>IF(B394:B762&lt;&gt;"",IF(Details!$B$6=26,IF(B395=1,$D$12,C394+14),IF(Details!$B$6=52,IF(B395=1,$D$12,C394+7),DATE(YEAR($D$12),MONTH($D$12)+(B395-1)*Details!$B$7,IF(Details!$B$6=24,IF(1-MOD(B395,2)=1,DAY($D$12)+14,DAY($D$12)),DAY($D$12))))),"")</f>
        <v/>
      </c>
      <c r="D395" s="40" t="str">
        <f t="shared" si="23"/>
        <v/>
      </c>
      <c r="E395" s="40" t="str">
        <f t="shared" si="21"/>
        <v/>
      </c>
      <c r="F395" s="40"/>
      <c r="G395" s="40" t="str">
        <f>IF(B395="","",$D$10/Details!$B$6*$D395)</f>
        <v/>
      </c>
      <c r="H395" s="40" t="str">
        <f t="shared" si="22"/>
        <v/>
      </c>
    </row>
    <row r="396" spans="2:8" ht="18" x14ac:dyDescent="0.25">
      <c r="B396" s="38" t="str">
        <f t="shared" si="20"/>
        <v/>
      </c>
      <c r="C396" s="39" t="str">
        <f>IF(B395:B763&lt;&gt;"",IF(Details!$B$6=26,IF(B396=1,$D$12,C395+14),IF(Details!$B$6=52,IF(B396=1,$D$12,C395+7),DATE(YEAR($D$12),MONTH($D$12)+(B396-1)*Details!$B$7,IF(Details!$B$6=24,IF(1-MOD(B396,2)=1,DAY($D$12)+14,DAY($D$12)),DAY($D$12))))),"")</f>
        <v/>
      </c>
      <c r="D396" s="40" t="str">
        <f t="shared" si="23"/>
        <v/>
      </c>
      <c r="E396" s="40" t="str">
        <f t="shared" si="21"/>
        <v/>
      </c>
      <c r="F396" s="40"/>
      <c r="G396" s="40" t="str">
        <f>IF(B396="","",$D$10/Details!$B$6*$D396)</f>
        <v/>
      </c>
      <c r="H396" s="40" t="str">
        <f t="shared" si="22"/>
        <v/>
      </c>
    </row>
    <row r="397" spans="2:8" ht="18" x14ac:dyDescent="0.25">
      <c r="B397" s="38" t="str">
        <f t="shared" ref="B397:B400" si="24">IF(B396&lt;$H$6,IF(H396&gt;0,B396+1,""),"")</f>
        <v/>
      </c>
      <c r="C397" s="39" t="str">
        <f>IF(B396:B764&lt;&gt;"",IF(Details!$B$6=26,IF(B397=1,$D$12,C396+14),IF(Details!$B$6=52,IF(B397=1,$D$12,C396+7),DATE(YEAR($D$12),MONTH($D$12)+(B397-1)*Details!$B$7,IF(Details!$B$6=24,IF(1-MOD(B397,2)=1,DAY($D$12)+14,DAY($D$12)),DAY($D$12))))),"")</f>
        <v/>
      </c>
      <c r="D397" s="40" t="str">
        <f t="shared" ref="D397:D400" si="25">IF($B397&lt;&gt;"",H396,"")</f>
        <v/>
      </c>
      <c r="E397" s="40" t="str">
        <f t="shared" si="21"/>
        <v/>
      </c>
      <c r="F397" s="40"/>
      <c r="G397" s="40" t="str">
        <f>IF(B397="","",$D$10/Details!$B$6*$D397)</f>
        <v/>
      </c>
      <c r="H397" s="40" t="str">
        <f t="shared" ref="H397:H400" si="26">IF($B397="","",($D397+E397+F397+G397))</f>
        <v/>
      </c>
    </row>
    <row r="398" spans="2:8" ht="18" x14ac:dyDescent="0.25">
      <c r="B398" s="38" t="str">
        <f t="shared" si="24"/>
        <v/>
      </c>
      <c r="C398" s="39" t="str">
        <f>IF(B397:B765&lt;&gt;"",IF(Details!$B$6=26,IF(B398=1,$D$12,C397+14),IF(Details!$B$6=52,IF(B398=1,$D$12,C397+7),DATE(YEAR($D$12),MONTH($D$12)+(B398-1)*Details!$B$7,IF(Details!$B$6=24,IF(1-MOD(B398,2)=1,DAY($D$12)+14,DAY($D$12)),DAY($D$12))))),"")</f>
        <v/>
      </c>
      <c r="D398" s="40" t="str">
        <f t="shared" si="25"/>
        <v/>
      </c>
      <c r="E398" s="40" t="str">
        <f t="shared" si="21"/>
        <v/>
      </c>
      <c r="F398" s="40"/>
      <c r="G398" s="40" t="str">
        <f>IF(B398="","",$D$10/Details!$B$6*$D398)</f>
        <v/>
      </c>
      <c r="H398" s="40" t="str">
        <f t="shared" si="26"/>
        <v/>
      </c>
    </row>
    <row r="399" spans="2:8" ht="18" x14ac:dyDescent="0.25">
      <c r="B399" s="38" t="str">
        <f t="shared" si="24"/>
        <v/>
      </c>
      <c r="C399" s="39" t="str">
        <f>IF(B398:B766&lt;&gt;"",IF(Details!$B$6=26,IF(B399=1,$D$12,C398+14),IF(Details!$B$6=52,IF(B399=1,$D$12,C398+7),DATE(YEAR($D$12),MONTH($D$12)+(B399-1)*Details!$B$7,IF(Details!$B$6=24,IF(1-MOD(B399,2)=1,DAY($D$12)+14,DAY($D$12)),DAY($D$12))))),"")</f>
        <v/>
      </c>
      <c r="D399" s="40" t="str">
        <f t="shared" si="25"/>
        <v/>
      </c>
      <c r="E399" s="40" t="str">
        <f t="shared" si="21"/>
        <v/>
      </c>
      <c r="F399" s="40"/>
      <c r="G399" s="40" t="str">
        <f>IF(B399="","",$D$10/Details!$B$6*$D399)</f>
        <v/>
      </c>
      <c r="H399" s="40" t="str">
        <f t="shared" si="26"/>
        <v/>
      </c>
    </row>
    <row r="400" spans="2:8" ht="18" x14ac:dyDescent="0.25">
      <c r="B400" s="38" t="str">
        <f t="shared" si="24"/>
        <v/>
      </c>
      <c r="C400" s="39" t="str">
        <f>IF(B399:B767&lt;&gt;"",IF(Details!$B$6=26,IF(B400=1,$D$12,C399+14),IF(Details!$B$6=52,IF(B400=1,$D$12,C399+7),DATE(YEAR($D$12),MONTH($D$12)+(B400-1)*Details!$B$7,IF(Details!$B$6=24,IF(1-MOD(B400,2)=1,DAY($D$12)+14,DAY($D$12)),DAY($D$12))))),"")</f>
        <v/>
      </c>
      <c r="D400" s="40" t="str">
        <f t="shared" si="25"/>
        <v/>
      </c>
      <c r="E400" s="40" t="str">
        <f t="shared" si="21"/>
        <v/>
      </c>
      <c r="F400" s="40"/>
      <c r="G400" s="40" t="str">
        <f>IF(B400="","",$D$10/Details!$B$6*$D400)</f>
        <v/>
      </c>
      <c r="H400" s="40" t="str">
        <f t="shared" si="26"/>
        <v/>
      </c>
    </row>
    <row r="401" spans="4:8" ht="18" hidden="1" x14ac:dyDescent="0.25">
      <c r="D401" s="40"/>
      <c r="E401" s="40"/>
      <c r="F401" s="40"/>
      <c r="G401" s="40"/>
      <c r="H401" s="40"/>
    </row>
    <row r="402" spans="4:8" ht="18" hidden="1" x14ac:dyDescent="0.25">
      <c r="D402" s="40"/>
      <c r="E402" s="40"/>
      <c r="F402" s="40"/>
      <c r="G402" s="40"/>
      <c r="H402" s="40"/>
    </row>
    <row r="403" spans="4:8" ht="18" hidden="1" x14ac:dyDescent="0.25">
      <c r="D403" s="40"/>
      <c r="E403" s="40"/>
      <c r="F403" s="40"/>
      <c r="G403" s="40"/>
      <c r="H403" s="40"/>
    </row>
    <row r="404" spans="4:8" ht="18" hidden="1" x14ac:dyDescent="0.25">
      <c r="D404" s="40"/>
      <c r="E404" s="40"/>
      <c r="F404" s="40"/>
      <c r="G404" s="40"/>
      <c r="H404" s="40"/>
    </row>
    <row r="405" spans="4:8" ht="18" hidden="1" x14ac:dyDescent="0.25">
      <c r="D405" s="42"/>
      <c r="E405" s="42"/>
      <c r="F405" s="42"/>
      <c r="G405" s="42"/>
      <c r="H405" s="42"/>
    </row>
    <row r="406" spans="4:8" ht="18" hidden="1" x14ac:dyDescent="0.25">
      <c r="D406" s="42"/>
      <c r="E406" s="42"/>
      <c r="F406" s="42"/>
      <c r="G406" s="42"/>
      <c r="H406" s="42"/>
    </row>
    <row r="407" spans="4:8" ht="18" hidden="1" x14ac:dyDescent="0.25">
      <c r="D407" s="42"/>
      <c r="E407" s="42"/>
      <c r="F407" s="42"/>
      <c r="G407" s="42"/>
      <c r="H407" s="42"/>
    </row>
    <row r="408" spans="4:8" ht="18" hidden="1" x14ac:dyDescent="0.25">
      <c r="D408" s="42"/>
      <c r="E408" s="42"/>
      <c r="F408" s="42"/>
      <c r="G408" s="42"/>
      <c r="H408" s="42"/>
    </row>
    <row r="409" spans="4:8" ht="18" hidden="1" x14ac:dyDescent="0.25">
      <c r="D409" s="42"/>
      <c r="E409" s="42"/>
      <c r="F409" s="42"/>
      <c r="G409" s="42"/>
      <c r="H409" s="42"/>
    </row>
    <row r="410" spans="4:8" ht="18" hidden="1" x14ac:dyDescent="0.25">
      <c r="D410" s="42"/>
      <c r="E410" s="42"/>
      <c r="F410" s="42"/>
      <c r="G410" s="42"/>
      <c r="H410" s="42"/>
    </row>
    <row r="411" spans="4:8" ht="18" hidden="1" x14ac:dyDescent="0.25">
      <c r="D411" s="42"/>
      <c r="E411" s="42"/>
      <c r="F411" s="42"/>
      <c r="G411" s="42"/>
      <c r="H411" s="42"/>
    </row>
    <row r="412" spans="4:8" ht="18" hidden="1" x14ac:dyDescent="0.25">
      <c r="D412" s="42"/>
      <c r="E412" s="42"/>
      <c r="F412" s="42"/>
      <c r="G412" s="42"/>
      <c r="H412" s="42"/>
    </row>
    <row r="413" spans="4:8" ht="18" hidden="1" x14ac:dyDescent="0.25">
      <c r="D413" s="42"/>
      <c r="E413" s="42"/>
      <c r="F413" s="42"/>
      <c r="G413" s="42"/>
      <c r="H413" s="42"/>
    </row>
    <row r="414" spans="4:8" ht="18" hidden="1" x14ac:dyDescent="0.25">
      <c r="D414" s="42"/>
      <c r="E414" s="42"/>
      <c r="F414" s="42"/>
      <c r="G414" s="42"/>
      <c r="H414" s="42"/>
    </row>
    <row r="415" spans="4:8" ht="18" hidden="1" x14ac:dyDescent="0.25">
      <c r="D415" s="42"/>
      <c r="E415" s="42"/>
      <c r="F415" s="42"/>
      <c r="G415" s="42"/>
      <c r="H415" s="42"/>
    </row>
    <row r="416" spans="4:8" ht="18" hidden="1" x14ac:dyDescent="0.25">
      <c r="D416" s="42"/>
      <c r="E416" s="42"/>
      <c r="F416" s="42"/>
      <c r="G416" s="42"/>
      <c r="H416" s="42"/>
    </row>
    <row r="417" spans="4:8" ht="18" hidden="1" x14ac:dyDescent="0.25">
      <c r="D417" s="42"/>
      <c r="E417" s="42"/>
      <c r="F417" s="42"/>
      <c r="G417" s="42"/>
      <c r="H417" s="42"/>
    </row>
    <row r="418" spans="4:8" ht="18" hidden="1" x14ac:dyDescent="0.25">
      <c r="D418" s="42"/>
      <c r="E418" s="42"/>
      <c r="F418" s="42"/>
      <c r="G418" s="42"/>
      <c r="H418" s="42"/>
    </row>
    <row r="419" spans="4:8" ht="18" hidden="1" x14ac:dyDescent="0.25">
      <c r="D419" s="42"/>
      <c r="E419" s="42"/>
      <c r="F419" s="42"/>
      <c r="G419" s="42"/>
      <c r="H419" s="42"/>
    </row>
    <row r="420" spans="4:8" ht="18" hidden="1" x14ac:dyDescent="0.25">
      <c r="D420" s="42"/>
      <c r="E420" s="42"/>
      <c r="F420" s="42"/>
      <c r="G420" s="42"/>
      <c r="H420" s="42"/>
    </row>
    <row r="421" spans="4:8" ht="18" hidden="1" x14ac:dyDescent="0.25">
      <c r="D421" s="42"/>
      <c r="E421" s="42"/>
      <c r="F421" s="42"/>
      <c r="G421" s="42"/>
      <c r="H421" s="42"/>
    </row>
    <row r="422" spans="4:8" ht="18" hidden="1" x14ac:dyDescent="0.25">
      <c r="D422" s="42"/>
      <c r="E422" s="42"/>
      <c r="F422" s="42"/>
      <c r="G422" s="42"/>
      <c r="H422" s="42"/>
    </row>
    <row r="423" spans="4:8" ht="18" hidden="1" x14ac:dyDescent="0.25">
      <c r="D423" s="42"/>
      <c r="E423" s="42"/>
      <c r="F423" s="42"/>
      <c r="G423" s="42"/>
      <c r="H423" s="42"/>
    </row>
    <row r="424" spans="4:8" ht="18" hidden="1" x14ac:dyDescent="0.25">
      <c r="D424" s="42"/>
      <c r="E424" s="42"/>
      <c r="F424" s="42"/>
      <c r="G424" s="42"/>
      <c r="H424" s="42"/>
    </row>
    <row r="425" spans="4:8" ht="18" hidden="1" x14ac:dyDescent="0.25">
      <c r="D425" s="42"/>
      <c r="E425" s="42"/>
      <c r="F425" s="42"/>
      <c r="G425" s="42"/>
      <c r="H425" s="42"/>
    </row>
    <row r="426" spans="4:8" ht="18" hidden="1" x14ac:dyDescent="0.25">
      <c r="D426" s="42"/>
      <c r="E426" s="42"/>
      <c r="F426" s="42"/>
      <c r="G426" s="42"/>
      <c r="H426" s="42"/>
    </row>
    <row r="427" spans="4:8" ht="18" hidden="1" x14ac:dyDescent="0.25">
      <c r="D427" s="42"/>
      <c r="E427" s="42"/>
      <c r="F427" s="42"/>
      <c r="G427" s="42"/>
      <c r="H427" s="42"/>
    </row>
    <row r="428" spans="4:8" ht="18" hidden="1" x14ac:dyDescent="0.25">
      <c r="D428" s="42"/>
      <c r="E428" s="42"/>
      <c r="F428" s="42"/>
      <c r="G428" s="42"/>
      <c r="H428" s="42"/>
    </row>
    <row r="429" spans="4:8" ht="18" hidden="1" x14ac:dyDescent="0.25">
      <c r="D429" s="42"/>
      <c r="E429" s="42"/>
      <c r="F429" s="42"/>
      <c r="G429" s="42"/>
      <c r="H429" s="42"/>
    </row>
    <row r="430" spans="4:8" ht="18" hidden="1" x14ac:dyDescent="0.25">
      <c r="D430" s="42"/>
      <c r="E430" s="42"/>
      <c r="F430" s="42"/>
      <c r="G430" s="42"/>
      <c r="H430" s="42"/>
    </row>
    <row r="431" spans="4:8" ht="18" hidden="1" x14ac:dyDescent="0.25">
      <c r="D431" s="42"/>
      <c r="E431" s="42"/>
      <c r="F431" s="42"/>
      <c r="G431" s="42"/>
      <c r="H431" s="42"/>
    </row>
    <row r="432" spans="4:8" ht="18" hidden="1" x14ac:dyDescent="0.25">
      <c r="D432" s="42"/>
      <c r="E432" s="42"/>
      <c r="F432" s="42"/>
      <c r="G432" s="42"/>
      <c r="H432" s="42"/>
    </row>
    <row r="433" spans="4:8" ht="18" hidden="1" x14ac:dyDescent="0.25">
      <c r="D433" s="42"/>
      <c r="E433" s="42"/>
      <c r="F433" s="42"/>
      <c r="G433" s="42"/>
      <c r="H433" s="42"/>
    </row>
    <row r="434" spans="4:8" ht="18" hidden="1" x14ac:dyDescent="0.25">
      <c r="D434" s="42"/>
      <c r="E434" s="42"/>
      <c r="F434" s="42"/>
      <c r="G434" s="42"/>
      <c r="H434" s="42"/>
    </row>
    <row r="435" spans="4:8" ht="18" hidden="1" x14ac:dyDescent="0.25">
      <c r="D435" s="42"/>
      <c r="E435" s="42"/>
      <c r="F435" s="42"/>
      <c r="G435" s="42"/>
      <c r="H435" s="42"/>
    </row>
    <row r="436" spans="4:8" ht="18" hidden="1" x14ac:dyDescent="0.25">
      <c r="D436" s="42"/>
      <c r="E436" s="42"/>
      <c r="F436" s="42"/>
      <c r="G436" s="42"/>
      <c r="H436" s="42"/>
    </row>
    <row r="437" spans="4:8" ht="18" hidden="1" x14ac:dyDescent="0.25">
      <c r="D437" s="42"/>
      <c r="E437" s="42"/>
      <c r="F437" s="42"/>
      <c r="G437" s="42"/>
      <c r="H437" s="42"/>
    </row>
    <row r="438" spans="4:8" ht="18" hidden="1" x14ac:dyDescent="0.25">
      <c r="D438" s="42"/>
      <c r="E438" s="42"/>
      <c r="F438" s="42"/>
      <c r="G438" s="42"/>
      <c r="H438" s="42"/>
    </row>
    <row r="439" spans="4:8" ht="18" hidden="1" x14ac:dyDescent="0.25">
      <c r="D439" s="42"/>
      <c r="E439" s="42"/>
      <c r="F439" s="42"/>
      <c r="G439" s="42"/>
      <c r="H439" s="42"/>
    </row>
    <row r="440" spans="4:8" ht="18" hidden="1" x14ac:dyDescent="0.25">
      <c r="D440" s="42"/>
      <c r="E440" s="42"/>
      <c r="F440" s="42"/>
      <c r="G440" s="42"/>
      <c r="H440" s="42"/>
    </row>
    <row r="441" spans="4:8" ht="18" hidden="1" x14ac:dyDescent="0.25">
      <c r="D441" s="42"/>
      <c r="E441" s="42"/>
      <c r="F441" s="42"/>
      <c r="G441" s="42"/>
      <c r="H441" s="42"/>
    </row>
    <row r="442" spans="4:8" ht="18" hidden="1" x14ac:dyDescent="0.25">
      <c r="D442" s="42"/>
      <c r="E442" s="42"/>
      <c r="F442" s="42"/>
      <c r="G442" s="42"/>
      <c r="H442" s="42"/>
    </row>
    <row r="443" spans="4:8" ht="18" hidden="1" x14ac:dyDescent="0.25">
      <c r="D443" s="42"/>
      <c r="E443" s="42"/>
      <c r="F443" s="42"/>
      <c r="G443" s="42"/>
      <c r="H443" s="42"/>
    </row>
    <row r="444" spans="4:8" ht="18" hidden="1" x14ac:dyDescent="0.25">
      <c r="D444" s="42"/>
      <c r="E444" s="42"/>
      <c r="F444" s="42"/>
      <c r="G444" s="42"/>
      <c r="H444" s="42"/>
    </row>
    <row r="445" spans="4:8" ht="18" hidden="1" x14ac:dyDescent="0.25">
      <c r="D445" s="42"/>
      <c r="E445" s="42"/>
      <c r="F445" s="42"/>
      <c r="G445" s="42"/>
      <c r="H445" s="42"/>
    </row>
    <row r="446" spans="4:8" ht="18" hidden="1" x14ac:dyDescent="0.25">
      <c r="D446" s="42"/>
      <c r="E446" s="42"/>
      <c r="F446" s="42"/>
      <c r="G446" s="42"/>
      <c r="H446" s="42"/>
    </row>
    <row r="447" spans="4:8" ht="18" hidden="1" x14ac:dyDescent="0.25">
      <c r="D447" s="42"/>
      <c r="E447" s="42"/>
      <c r="F447" s="42"/>
      <c r="G447" s="42"/>
      <c r="H447" s="42"/>
    </row>
    <row r="448" spans="4:8" ht="18" hidden="1" x14ac:dyDescent="0.25">
      <c r="D448" s="42"/>
      <c r="E448" s="42"/>
      <c r="F448" s="42"/>
      <c r="G448" s="42"/>
      <c r="H448" s="42"/>
    </row>
    <row r="449" spans="4:8" ht="18" hidden="1" x14ac:dyDescent="0.25">
      <c r="D449" s="42"/>
      <c r="E449" s="42"/>
      <c r="F449" s="42"/>
      <c r="G449" s="42"/>
      <c r="H449" s="42"/>
    </row>
    <row r="450" spans="4:8" ht="18" hidden="1" x14ac:dyDescent="0.25">
      <c r="D450" s="42"/>
      <c r="E450" s="42"/>
      <c r="F450" s="42"/>
      <c r="G450" s="42"/>
      <c r="H450" s="42"/>
    </row>
    <row r="451" spans="4:8" ht="18" hidden="1" x14ac:dyDescent="0.25">
      <c r="D451" s="42"/>
      <c r="E451" s="42"/>
      <c r="F451" s="42"/>
      <c r="G451" s="42"/>
      <c r="H451" s="42"/>
    </row>
    <row r="452" spans="4:8" ht="18" hidden="1" x14ac:dyDescent="0.25">
      <c r="D452" s="42"/>
      <c r="E452" s="42"/>
      <c r="F452" s="42"/>
      <c r="G452" s="42"/>
      <c r="H452" s="42"/>
    </row>
    <row r="453" spans="4:8" ht="18" hidden="1" x14ac:dyDescent="0.25">
      <c r="D453" s="42"/>
      <c r="E453" s="42"/>
      <c r="F453" s="42"/>
      <c r="G453" s="42"/>
      <c r="H453" s="42"/>
    </row>
    <row r="454" spans="4:8" ht="18" hidden="1" x14ac:dyDescent="0.25">
      <c r="D454" s="42"/>
      <c r="E454" s="42"/>
      <c r="F454" s="42"/>
      <c r="G454" s="42"/>
      <c r="H454" s="42"/>
    </row>
    <row r="455" spans="4:8" ht="18" hidden="1" x14ac:dyDescent="0.25">
      <c r="D455" s="42"/>
      <c r="E455" s="42"/>
      <c r="F455" s="42"/>
      <c r="G455" s="42"/>
      <c r="H455" s="42"/>
    </row>
    <row r="456" spans="4:8" ht="18" hidden="1" x14ac:dyDescent="0.25">
      <c r="D456" s="42"/>
      <c r="E456" s="42"/>
      <c r="F456" s="42"/>
      <c r="G456" s="42"/>
      <c r="H456" s="42"/>
    </row>
    <row r="457" spans="4:8" ht="18" hidden="1" x14ac:dyDescent="0.25">
      <c r="D457" s="42"/>
      <c r="E457" s="42"/>
      <c r="F457" s="42"/>
      <c r="G457" s="42"/>
      <c r="H457" s="42"/>
    </row>
    <row r="458" spans="4:8" ht="18" hidden="1" x14ac:dyDescent="0.25">
      <c r="D458" s="42"/>
      <c r="E458" s="42"/>
      <c r="F458" s="42"/>
      <c r="G458" s="42"/>
      <c r="H458" s="42"/>
    </row>
    <row r="459" spans="4:8" ht="18" hidden="1" x14ac:dyDescent="0.25">
      <c r="D459" s="42"/>
      <c r="E459" s="42"/>
      <c r="F459" s="42"/>
      <c r="G459" s="42"/>
      <c r="H459" s="42"/>
    </row>
    <row r="460" spans="4:8" ht="18" hidden="1" x14ac:dyDescent="0.25">
      <c r="D460" s="42"/>
      <c r="E460" s="42"/>
      <c r="F460" s="42"/>
      <c r="G460" s="42"/>
      <c r="H460" s="42"/>
    </row>
    <row r="461" spans="4:8" ht="18" hidden="1" x14ac:dyDescent="0.25">
      <c r="D461" s="42"/>
      <c r="E461" s="42"/>
      <c r="F461" s="42"/>
      <c r="G461" s="42"/>
      <c r="H461" s="42"/>
    </row>
    <row r="462" spans="4:8" ht="18" hidden="1" x14ac:dyDescent="0.25">
      <c r="D462" s="42"/>
      <c r="E462" s="42"/>
      <c r="F462" s="42"/>
      <c r="G462" s="42"/>
      <c r="H462" s="42"/>
    </row>
    <row r="463" spans="4:8" ht="18" hidden="1" x14ac:dyDescent="0.25">
      <c r="D463" s="42"/>
      <c r="E463" s="42"/>
      <c r="F463" s="42"/>
      <c r="G463" s="42"/>
      <c r="H463" s="42"/>
    </row>
    <row r="464" spans="4:8" ht="18" hidden="1" x14ac:dyDescent="0.25">
      <c r="D464" s="42"/>
      <c r="E464" s="42"/>
      <c r="F464" s="42"/>
      <c r="G464" s="42"/>
      <c r="H464" s="42"/>
    </row>
    <row r="465" spans="4:8" ht="18" hidden="1" x14ac:dyDescent="0.25">
      <c r="D465" s="42"/>
      <c r="E465" s="42"/>
      <c r="F465" s="42"/>
      <c r="G465" s="42"/>
      <c r="H465" s="42"/>
    </row>
    <row r="466" spans="4:8" ht="18" hidden="1" x14ac:dyDescent="0.25">
      <c r="D466" s="42"/>
      <c r="E466" s="42"/>
      <c r="F466" s="42"/>
      <c r="G466" s="42"/>
      <c r="H466" s="42"/>
    </row>
    <row r="467" spans="4:8" ht="18" hidden="1" x14ac:dyDescent="0.25">
      <c r="D467" s="42"/>
      <c r="E467" s="42"/>
      <c r="F467" s="42"/>
      <c r="G467" s="42"/>
      <c r="H467" s="42"/>
    </row>
    <row r="468" spans="4:8" ht="18" hidden="1" x14ac:dyDescent="0.25">
      <c r="D468" s="42"/>
      <c r="E468" s="42"/>
      <c r="F468" s="42"/>
      <c r="G468" s="42"/>
      <c r="H468" s="42"/>
    </row>
    <row r="469" spans="4:8" ht="18" hidden="1" x14ac:dyDescent="0.25">
      <c r="D469" s="42"/>
      <c r="E469" s="42"/>
      <c r="F469" s="42"/>
      <c r="G469" s="42"/>
      <c r="H469" s="42"/>
    </row>
    <row r="470" spans="4:8" ht="18" hidden="1" x14ac:dyDescent="0.25">
      <c r="D470" s="42"/>
      <c r="E470" s="42"/>
      <c r="F470" s="42"/>
      <c r="G470" s="42"/>
      <c r="H470" s="42"/>
    </row>
    <row r="471" spans="4:8" ht="18" hidden="1" x14ac:dyDescent="0.25">
      <c r="D471" s="42"/>
      <c r="E471" s="42"/>
      <c r="F471" s="42"/>
      <c r="G471" s="42"/>
      <c r="H471" s="42"/>
    </row>
    <row r="472" spans="4:8" ht="18" hidden="1" x14ac:dyDescent="0.25">
      <c r="D472" s="42"/>
      <c r="E472" s="42"/>
      <c r="F472" s="42"/>
      <c r="G472" s="42"/>
      <c r="H472" s="42"/>
    </row>
    <row r="473" spans="4:8" ht="18" hidden="1" x14ac:dyDescent="0.25">
      <c r="D473" s="42"/>
      <c r="E473" s="42"/>
      <c r="F473" s="42"/>
      <c r="G473" s="42"/>
      <c r="H473" s="42"/>
    </row>
    <row r="474" spans="4:8" ht="18" hidden="1" x14ac:dyDescent="0.25">
      <c r="D474" s="42"/>
      <c r="E474" s="42"/>
      <c r="F474" s="42"/>
      <c r="G474" s="42"/>
      <c r="H474" s="42"/>
    </row>
    <row r="475" spans="4:8" ht="18" hidden="1" x14ac:dyDescent="0.25">
      <c r="D475" s="42"/>
      <c r="E475" s="42"/>
      <c r="F475" s="42"/>
      <c r="G475" s="42"/>
      <c r="H475" s="42"/>
    </row>
    <row r="476" spans="4:8" ht="18" hidden="1" x14ac:dyDescent="0.25">
      <c r="D476" s="42"/>
      <c r="E476" s="42"/>
      <c r="F476" s="42"/>
      <c r="G476" s="42"/>
      <c r="H476" s="42"/>
    </row>
    <row r="477" spans="4:8" ht="18" hidden="1" x14ac:dyDescent="0.25">
      <c r="D477" s="42"/>
      <c r="E477" s="42"/>
      <c r="F477" s="42"/>
      <c r="G477" s="42"/>
      <c r="H477" s="42"/>
    </row>
    <row r="478" spans="4:8" ht="18" hidden="1" x14ac:dyDescent="0.25">
      <c r="D478" s="42"/>
      <c r="E478" s="42"/>
      <c r="F478" s="42"/>
      <c r="G478" s="42"/>
      <c r="H478" s="42"/>
    </row>
    <row r="479" spans="4:8" ht="18" hidden="1" x14ac:dyDescent="0.25">
      <c r="D479" s="42"/>
      <c r="E479" s="42"/>
      <c r="F479" s="42"/>
      <c r="G479" s="42"/>
      <c r="H479" s="42"/>
    </row>
    <row r="480" spans="4:8" ht="18" hidden="1" x14ac:dyDescent="0.25">
      <c r="D480" s="42"/>
      <c r="E480" s="42"/>
      <c r="F480" s="42"/>
      <c r="G480" s="42"/>
      <c r="H480" s="42"/>
    </row>
    <row r="481" spans="4:8" ht="18" hidden="1" x14ac:dyDescent="0.25">
      <c r="D481" s="42"/>
      <c r="E481" s="42"/>
      <c r="F481" s="42"/>
      <c r="G481" s="42"/>
      <c r="H481" s="42"/>
    </row>
    <row r="482" spans="4:8" ht="18" hidden="1" x14ac:dyDescent="0.25">
      <c r="D482" s="42"/>
      <c r="E482" s="42"/>
      <c r="F482" s="42"/>
      <c r="G482" s="42"/>
      <c r="H482" s="42"/>
    </row>
    <row r="483" spans="4:8" ht="18" hidden="1" x14ac:dyDescent="0.25">
      <c r="D483" s="42"/>
      <c r="E483" s="42"/>
      <c r="F483" s="42"/>
      <c r="G483" s="42"/>
      <c r="H483" s="42"/>
    </row>
    <row r="484" spans="4:8" ht="18" hidden="1" x14ac:dyDescent="0.25">
      <c r="D484" s="42"/>
      <c r="E484" s="42"/>
      <c r="F484" s="42"/>
      <c r="G484" s="42"/>
      <c r="H484" s="42"/>
    </row>
    <row r="485" spans="4:8" ht="18" hidden="1" x14ac:dyDescent="0.25">
      <c r="D485" s="42"/>
      <c r="E485" s="42"/>
      <c r="F485" s="42"/>
      <c r="G485" s="42"/>
      <c r="H485" s="42"/>
    </row>
    <row r="486" spans="4:8" ht="18" hidden="1" x14ac:dyDescent="0.25">
      <c r="D486" s="42"/>
      <c r="E486" s="42"/>
      <c r="F486" s="42"/>
      <c r="G486" s="42"/>
      <c r="H486" s="42"/>
    </row>
    <row r="487" spans="4:8" ht="18" hidden="1" x14ac:dyDescent="0.25">
      <c r="D487" s="42"/>
      <c r="E487" s="42"/>
      <c r="F487" s="42"/>
      <c r="G487" s="42"/>
      <c r="H487" s="42"/>
    </row>
    <row r="488" spans="4:8" ht="18" hidden="1" x14ac:dyDescent="0.25">
      <c r="D488" s="42"/>
      <c r="E488" s="42"/>
      <c r="F488" s="42"/>
      <c r="G488" s="42"/>
      <c r="H488" s="42"/>
    </row>
    <row r="489" spans="4:8" ht="18" hidden="1" x14ac:dyDescent="0.25">
      <c r="D489" s="42"/>
      <c r="E489" s="42"/>
      <c r="F489" s="42"/>
      <c r="G489" s="42"/>
      <c r="H489" s="42"/>
    </row>
    <row r="490" spans="4:8" ht="18" hidden="1" x14ac:dyDescent="0.25">
      <c r="D490" s="42"/>
      <c r="E490" s="42"/>
      <c r="F490" s="42"/>
      <c r="G490" s="42"/>
      <c r="H490" s="42"/>
    </row>
    <row r="491" spans="4:8" ht="18" hidden="1" x14ac:dyDescent="0.25">
      <c r="D491" s="42"/>
      <c r="E491" s="42"/>
      <c r="F491" s="42"/>
      <c r="G491" s="42"/>
      <c r="H491" s="42"/>
    </row>
    <row r="492" spans="4:8" ht="18" hidden="1" x14ac:dyDescent="0.25">
      <c r="D492" s="42"/>
      <c r="E492" s="42"/>
      <c r="F492" s="42"/>
      <c r="G492" s="42"/>
      <c r="H492" s="42"/>
    </row>
    <row r="493" spans="4:8" ht="18" hidden="1" x14ac:dyDescent="0.25">
      <c r="D493" s="42"/>
      <c r="E493" s="42"/>
      <c r="F493" s="42"/>
      <c r="G493" s="42"/>
      <c r="H493" s="42"/>
    </row>
    <row r="494" spans="4:8" ht="18" hidden="1" x14ac:dyDescent="0.25">
      <c r="D494" s="42"/>
      <c r="E494" s="42"/>
      <c r="F494" s="42"/>
      <c r="G494" s="42"/>
      <c r="H494" s="42"/>
    </row>
    <row r="495" spans="4:8" ht="18" hidden="1" x14ac:dyDescent="0.25">
      <c r="D495" s="42"/>
      <c r="E495" s="42"/>
      <c r="F495" s="42"/>
      <c r="G495" s="42"/>
      <c r="H495" s="42"/>
    </row>
    <row r="496" spans="4:8" ht="18" hidden="1" x14ac:dyDescent="0.25">
      <c r="D496" s="42"/>
      <c r="E496" s="42"/>
      <c r="F496" s="42"/>
      <c r="G496" s="42"/>
      <c r="H496" s="42"/>
    </row>
    <row r="497" spans="4:8" ht="18" hidden="1" x14ac:dyDescent="0.25">
      <c r="D497" s="42"/>
      <c r="E497" s="42"/>
      <c r="F497" s="42"/>
      <c r="G497" s="42"/>
      <c r="H497" s="42"/>
    </row>
    <row r="498" spans="4:8" ht="18" hidden="1" x14ac:dyDescent="0.25">
      <c r="D498" s="42"/>
      <c r="E498" s="42"/>
      <c r="F498" s="42"/>
      <c r="G498" s="42"/>
      <c r="H498" s="42"/>
    </row>
    <row r="499" spans="4:8" ht="18" hidden="1" x14ac:dyDescent="0.25">
      <c r="D499" s="42"/>
      <c r="E499" s="42"/>
      <c r="F499" s="42"/>
      <c r="G499" s="42"/>
      <c r="H499" s="42"/>
    </row>
    <row r="500" spans="4:8" ht="18" hidden="1" x14ac:dyDescent="0.25">
      <c r="D500" s="42"/>
      <c r="E500" s="42"/>
      <c r="F500" s="42"/>
      <c r="G500" s="42"/>
      <c r="H500" s="42"/>
    </row>
    <row r="501" spans="4:8" ht="18" hidden="1" x14ac:dyDescent="0.25">
      <c r="D501" s="42"/>
      <c r="E501" s="42"/>
      <c r="F501" s="42"/>
      <c r="G501" s="42"/>
      <c r="H501" s="42"/>
    </row>
    <row r="502" spans="4:8" ht="18" hidden="1" x14ac:dyDescent="0.25">
      <c r="D502" s="42"/>
      <c r="E502" s="42"/>
      <c r="F502" s="42"/>
      <c r="G502" s="42"/>
      <c r="H502" s="42"/>
    </row>
    <row r="503" spans="4:8" ht="18" hidden="1" x14ac:dyDescent="0.25">
      <c r="D503" s="42"/>
      <c r="E503" s="42"/>
      <c r="F503" s="42"/>
      <c r="G503" s="42"/>
      <c r="H503" s="42"/>
    </row>
    <row r="504" spans="4:8" ht="18" hidden="1" x14ac:dyDescent="0.25">
      <c r="D504" s="42"/>
      <c r="E504" s="42"/>
      <c r="F504" s="42"/>
      <c r="G504" s="42"/>
      <c r="H504" s="42"/>
    </row>
    <row r="505" spans="4:8" ht="18" hidden="1" x14ac:dyDescent="0.25">
      <c r="D505" s="42"/>
      <c r="E505" s="42"/>
      <c r="F505" s="42"/>
      <c r="G505" s="42"/>
      <c r="H505" s="42"/>
    </row>
    <row r="506" spans="4:8" ht="18" hidden="1" x14ac:dyDescent="0.25">
      <c r="D506" s="42"/>
      <c r="E506" s="42"/>
      <c r="F506" s="42"/>
      <c r="G506" s="42"/>
      <c r="H506" s="42"/>
    </row>
    <row r="507" spans="4:8" ht="18" hidden="1" x14ac:dyDescent="0.25">
      <c r="D507" s="42"/>
      <c r="E507" s="42"/>
      <c r="F507" s="42"/>
      <c r="G507" s="42"/>
      <c r="H507" s="42"/>
    </row>
    <row r="508" spans="4:8" ht="18" hidden="1" x14ac:dyDescent="0.25">
      <c r="D508" s="42"/>
      <c r="E508" s="42"/>
      <c r="F508" s="42"/>
      <c r="G508" s="42"/>
      <c r="H508" s="42"/>
    </row>
    <row r="509" spans="4:8" ht="18" hidden="1" x14ac:dyDescent="0.25">
      <c r="D509" s="42"/>
      <c r="E509" s="42"/>
      <c r="F509" s="42"/>
      <c r="G509" s="42"/>
      <c r="H509" s="42"/>
    </row>
    <row r="510" spans="4:8" ht="18" hidden="1" x14ac:dyDescent="0.25">
      <c r="D510" s="42"/>
      <c r="E510" s="42"/>
      <c r="F510" s="42"/>
      <c r="G510" s="42"/>
      <c r="H510" s="42"/>
    </row>
    <row r="511" spans="4:8" ht="18" hidden="1" x14ac:dyDescent="0.25">
      <c r="D511" s="42"/>
      <c r="E511" s="42"/>
      <c r="F511" s="42"/>
      <c r="G511" s="42"/>
      <c r="H511" s="42"/>
    </row>
    <row r="512" spans="4:8" ht="18" hidden="1" x14ac:dyDescent="0.25">
      <c r="D512" s="42"/>
      <c r="E512" s="42"/>
      <c r="F512" s="42"/>
      <c r="G512" s="42"/>
      <c r="H512" s="42"/>
    </row>
    <row r="513" spans="4:8" ht="18" hidden="1" x14ac:dyDescent="0.25">
      <c r="D513" s="42"/>
      <c r="E513" s="42"/>
      <c r="F513" s="42"/>
      <c r="G513" s="42"/>
      <c r="H513" s="42"/>
    </row>
    <row r="514" spans="4:8" ht="18" hidden="1" x14ac:dyDescent="0.25">
      <c r="D514" s="42"/>
      <c r="E514" s="42"/>
      <c r="F514" s="42"/>
      <c r="G514" s="42"/>
      <c r="H514" s="42"/>
    </row>
    <row r="515" spans="4:8" ht="18" hidden="1" x14ac:dyDescent="0.25">
      <c r="D515" s="42"/>
      <c r="E515" s="42"/>
      <c r="F515" s="42"/>
      <c r="G515" s="42"/>
      <c r="H515" s="42"/>
    </row>
    <row r="516" spans="4:8" ht="18" hidden="1" x14ac:dyDescent="0.25">
      <c r="D516" s="42"/>
      <c r="E516" s="42"/>
      <c r="F516" s="42"/>
      <c r="G516" s="42"/>
      <c r="H516" s="42"/>
    </row>
    <row r="517" spans="4:8" ht="18" hidden="1" x14ac:dyDescent="0.25">
      <c r="D517" s="42"/>
      <c r="E517" s="42"/>
      <c r="F517" s="42"/>
      <c r="G517" s="42"/>
      <c r="H517" s="42"/>
    </row>
    <row r="518" spans="4:8" ht="18" hidden="1" x14ac:dyDescent="0.25">
      <c r="D518" s="42"/>
      <c r="E518" s="42"/>
      <c r="F518" s="42"/>
      <c r="G518" s="42"/>
      <c r="H518" s="42"/>
    </row>
    <row r="519" spans="4:8" ht="18" hidden="1" x14ac:dyDescent="0.25">
      <c r="D519" s="42"/>
      <c r="E519" s="42"/>
      <c r="F519" s="42"/>
      <c r="G519" s="42"/>
      <c r="H519" s="42"/>
    </row>
    <row r="520" spans="4:8" ht="18" hidden="1" x14ac:dyDescent="0.25">
      <c r="D520" s="42"/>
      <c r="E520" s="42"/>
      <c r="F520" s="42"/>
      <c r="G520" s="42"/>
      <c r="H520" s="42"/>
    </row>
    <row r="521" spans="4:8" ht="18" hidden="1" x14ac:dyDescent="0.25">
      <c r="D521" s="42"/>
      <c r="E521" s="42"/>
      <c r="F521" s="42"/>
      <c r="G521" s="42"/>
      <c r="H521" s="42"/>
    </row>
    <row r="522" spans="4:8" ht="18" hidden="1" x14ac:dyDescent="0.25">
      <c r="D522" s="42"/>
      <c r="E522" s="42"/>
      <c r="F522" s="42"/>
      <c r="G522" s="42"/>
      <c r="H522" s="42"/>
    </row>
    <row r="523" spans="4:8" ht="18" hidden="1" x14ac:dyDescent="0.25">
      <c r="D523" s="42"/>
      <c r="E523" s="42"/>
      <c r="F523" s="42"/>
      <c r="G523" s="42"/>
      <c r="H523" s="42"/>
    </row>
    <row r="524" spans="4:8" ht="18" hidden="1" x14ac:dyDescent="0.25">
      <c r="D524" s="42"/>
      <c r="E524" s="42"/>
      <c r="F524" s="42"/>
      <c r="G524" s="42"/>
      <c r="H524" s="42"/>
    </row>
    <row r="525" spans="4:8" ht="18" hidden="1" x14ac:dyDescent="0.25">
      <c r="D525" s="42"/>
      <c r="E525" s="42"/>
      <c r="F525" s="42"/>
      <c r="G525" s="42"/>
      <c r="H525" s="42"/>
    </row>
    <row r="526" spans="4:8" ht="18" hidden="1" x14ac:dyDescent="0.25">
      <c r="D526" s="42"/>
      <c r="E526" s="42"/>
      <c r="F526" s="42"/>
      <c r="G526" s="42"/>
      <c r="H526" s="42"/>
    </row>
    <row r="527" spans="4:8" ht="18" hidden="1" x14ac:dyDescent="0.25">
      <c r="D527" s="42"/>
      <c r="E527" s="42"/>
      <c r="F527" s="42"/>
      <c r="G527" s="42"/>
      <c r="H527" s="42"/>
    </row>
    <row r="528" spans="4:8" ht="18" hidden="1" x14ac:dyDescent="0.25">
      <c r="D528" s="42"/>
      <c r="E528" s="42"/>
      <c r="F528" s="42"/>
      <c r="G528" s="42"/>
      <c r="H528" s="42"/>
    </row>
    <row r="529" spans="4:8" ht="18" hidden="1" x14ac:dyDescent="0.25">
      <c r="D529" s="42"/>
      <c r="E529" s="42"/>
      <c r="F529" s="42"/>
      <c r="G529" s="42"/>
      <c r="H529" s="42"/>
    </row>
    <row r="530" spans="4:8" ht="18" hidden="1" x14ac:dyDescent="0.25">
      <c r="D530" s="42"/>
      <c r="E530" s="42"/>
      <c r="F530" s="42"/>
      <c r="G530" s="42"/>
      <c r="H530" s="42"/>
    </row>
    <row r="531" spans="4:8" ht="18" hidden="1" x14ac:dyDescent="0.25">
      <c r="D531" s="42"/>
      <c r="E531" s="42"/>
      <c r="F531" s="42"/>
      <c r="G531" s="42"/>
      <c r="H531" s="42"/>
    </row>
    <row r="532" spans="4:8" ht="18" hidden="1" x14ac:dyDescent="0.25">
      <c r="D532" s="42"/>
      <c r="E532" s="42"/>
      <c r="F532" s="42"/>
      <c r="G532" s="42"/>
      <c r="H532" s="42"/>
    </row>
    <row r="533" spans="4:8" ht="18" hidden="1" x14ac:dyDescent="0.25">
      <c r="D533" s="42"/>
      <c r="E533" s="42"/>
      <c r="F533" s="42"/>
      <c r="G533" s="42"/>
      <c r="H533" s="42"/>
    </row>
    <row r="534" spans="4:8" ht="18" hidden="1" x14ac:dyDescent="0.25">
      <c r="D534" s="42"/>
      <c r="E534" s="42"/>
      <c r="F534" s="42"/>
      <c r="G534" s="42"/>
      <c r="H534" s="42"/>
    </row>
    <row r="535" spans="4:8" ht="18" hidden="1" x14ac:dyDescent="0.25">
      <c r="D535" s="42"/>
      <c r="E535" s="42"/>
      <c r="F535" s="42"/>
      <c r="G535" s="42"/>
      <c r="H535" s="42"/>
    </row>
    <row r="536" spans="4:8" ht="18" hidden="1" x14ac:dyDescent="0.25">
      <c r="D536" s="42"/>
      <c r="E536" s="42"/>
      <c r="F536" s="42"/>
      <c r="G536" s="42"/>
      <c r="H536" s="42"/>
    </row>
    <row r="537" spans="4:8" ht="18" hidden="1" x14ac:dyDescent="0.25">
      <c r="D537" s="42"/>
      <c r="E537" s="42"/>
      <c r="F537" s="42"/>
      <c r="G537" s="42"/>
      <c r="H537" s="42"/>
    </row>
    <row r="538" spans="4:8" ht="18" hidden="1" x14ac:dyDescent="0.25">
      <c r="D538" s="42"/>
      <c r="E538" s="42"/>
      <c r="F538" s="42"/>
      <c r="G538" s="42"/>
      <c r="H538" s="42"/>
    </row>
    <row r="539" spans="4:8" ht="18" hidden="1" x14ac:dyDescent="0.25">
      <c r="D539" s="42"/>
      <c r="E539" s="42"/>
      <c r="F539" s="42"/>
      <c r="G539" s="42"/>
      <c r="H539" s="42"/>
    </row>
    <row r="540" spans="4:8" ht="18" hidden="1" x14ac:dyDescent="0.25">
      <c r="D540" s="42"/>
      <c r="E540" s="42"/>
      <c r="F540" s="42"/>
      <c r="G540" s="42"/>
      <c r="H540" s="42"/>
    </row>
    <row r="541" spans="4:8" ht="18" hidden="1" x14ac:dyDescent="0.25">
      <c r="D541" s="42"/>
      <c r="E541" s="42"/>
      <c r="F541" s="42"/>
      <c r="G541" s="42"/>
      <c r="H541" s="42"/>
    </row>
    <row r="542" spans="4:8" ht="18" hidden="1" x14ac:dyDescent="0.25">
      <c r="D542" s="42"/>
      <c r="E542" s="42"/>
      <c r="F542" s="42"/>
      <c r="G542" s="42"/>
      <c r="H542" s="42"/>
    </row>
    <row r="543" spans="4:8" ht="18" hidden="1" x14ac:dyDescent="0.25">
      <c r="D543" s="42"/>
      <c r="E543" s="42"/>
      <c r="F543" s="42"/>
      <c r="G543" s="42"/>
      <c r="H543" s="42"/>
    </row>
    <row r="544" spans="4:8" ht="18" hidden="1" x14ac:dyDescent="0.25">
      <c r="D544" s="42"/>
      <c r="E544" s="42"/>
      <c r="F544" s="42"/>
      <c r="G544" s="42"/>
      <c r="H544" s="42"/>
    </row>
    <row r="545" spans="4:8" ht="18" hidden="1" x14ac:dyDescent="0.25">
      <c r="D545" s="42"/>
      <c r="E545" s="42"/>
      <c r="F545" s="42"/>
      <c r="G545" s="42"/>
      <c r="H545" s="42"/>
    </row>
    <row r="546" spans="4:8" ht="18" hidden="1" x14ac:dyDescent="0.25">
      <c r="D546" s="42"/>
      <c r="E546" s="42"/>
      <c r="F546" s="42"/>
      <c r="G546" s="42"/>
      <c r="H546" s="42"/>
    </row>
    <row r="547" spans="4:8" ht="18" hidden="1" x14ac:dyDescent="0.25">
      <c r="D547" s="42"/>
      <c r="E547" s="42"/>
      <c r="F547" s="42"/>
      <c r="G547" s="42"/>
      <c r="H547" s="42"/>
    </row>
    <row r="548" spans="4:8" ht="18" hidden="1" x14ac:dyDescent="0.25">
      <c r="D548" s="42"/>
      <c r="E548" s="42"/>
      <c r="F548" s="42"/>
      <c r="G548" s="42"/>
      <c r="H548" s="42"/>
    </row>
    <row r="549" spans="4:8" ht="18" hidden="1" x14ac:dyDescent="0.25">
      <c r="D549" s="42"/>
      <c r="E549" s="42"/>
      <c r="F549" s="42"/>
      <c r="G549" s="42"/>
      <c r="H549" s="42"/>
    </row>
    <row r="550" spans="4:8" ht="18" hidden="1" x14ac:dyDescent="0.25">
      <c r="D550" s="42"/>
      <c r="E550" s="42"/>
      <c r="F550" s="42"/>
      <c r="G550" s="42"/>
      <c r="H550" s="42"/>
    </row>
    <row r="551" spans="4:8" ht="18" hidden="1" x14ac:dyDescent="0.25">
      <c r="D551" s="42"/>
      <c r="E551" s="42"/>
      <c r="F551" s="42"/>
      <c r="G551" s="42"/>
      <c r="H551" s="42"/>
    </row>
    <row r="552" spans="4:8" ht="18" hidden="1" x14ac:dyDescent="0.25">
      <c r="D552" s="42"/>
      <c r="E552" s="42"/>
      <c r="F552" s="42"/>
      <c r="G552" s="42"/>
      <c r="H552" s="42"/>
    </row>
    <row r="553" spans="4:8" ht="18" hidden="1" x14ac:dyDescent="0.25">
      <c r="D553" s="42"/>
      <c r="E553" s="42"/>
      <c r="F553" s="42"/>
      <c r="G553" s="42"/>
      <c r="H553" s="42"/>
    </row>
    <row r="554" spans="4:8" ht="18" hidden="1" x14ac:dyDescent="0.25">
      <c r="D554" s="42"/>
      <c r="E554" s="42"/>
      <c r="F554" s="42"/>
      <c r="G554" s="42"/>
      <c r="H554" s="42"/>
    </row>
    <row r="555" spans="4:8" ht="18" hidden="1" x14ac:dyDescent="0.25">
      <c r="D555" s="42"/>
      <c r="E555" s="42"/>
      <c r="F555" s="42"/>
      <c r="G555" s="42"/>
      <c r="H555" s="42"/>
    </row>
    <row r="556" spans="4:8" ht="18" hidden="1" x14ac:dyDescent="0.25">
      <c r="D556" s="42"/>
      <c r="E556" s="42"/>
      <c r="F556" s="42"/>
      <c r="G556" s="42"/>
      <c r="H556" s="42"/>
    </row>
    <row r="557" spans="4:8" ht="18" hidden="1" x14ac:dyDescent="0.25">
      <c r="D557" s="42"/>
      <c r="E557" s="42"/>
      <c r="F557" s="42"/>
      <c r="G557" s="42"/>
      <c r="H557" s="42"/>
    </row>
    <row r="558" spans="4:8" ht="18" hidden="1" x14ac:dyDescent="0.25">
      <c r="D558" s="42"/>
      <c r="E558" s="42"/>
      <c r="F558" s="42"/>
      <c r="G558" s="42"/>
      <c r="H558" s="42"/>
    </row>
    <row r="559" spans="4:8" ht="18" hidden="1" x14ac:dyDescent="0.25">
      <c r="D559" s="42"/>
      <c r="E559" s="42"/>
      <c r="F559" s="42"/>
      <c r="G559" s="42"/>
      <c r="H559" s="42"/>
    </row>
    <row r="560" spans="4:8" ht="18" hidden="1" x14ac:dyDescent="0.25">
      <c r="D560" s="42"/>
      <c r="E560" s="42"/>
      <c r="F560" s="42"/>
      <c r="G560" s="42"/>
      <c r="H560" s="42"/>
    </row>
    <row r="561" spans="4:8" ht="18" hidden="1" x14ac:dyDescent="0.25">
      <c r="D561" s="42"/>
      <c r="E561" s="42"/>
      <c r="F561" s="42"/>
      <c r="G561" s="42"/>
      <c r="H561" s="42"/>
    </row>
    <row r="562" spans="4:8" ht="18" hidden="1" x14ac:dyDescent="0.25">
      <c r="D562" s="42"/>
      <c r="E562" s="42"/>
      <c r="F562" s="42"/>
      <c r="G562" s="42"/>
      <c r="H562" s="42"/>
    </row>
    <row r="563" spans="4:8" ht="18" hidden="1" x14ac:dyDescent="0.25">
      <c r="D563" s="42"/>
      <c r="E563" s="42"/>
      <c r="F563" s="42"/>
      <c r="G563" s="42"/>
      <c r="H563" s="42"/>
    </row>
    <row r="564" spans="4:8" ht="18" hidden="1" x14ac:dyDescent="0.25">
      <c r="D564" s="42"/>
      <c r="E564" s="42"/>
      <c r="F564" s="42"/>
      <c r="G564" s="42"/>
      <c r="H564" s="42"/>
    </row>
    <row r="565" spans="4:8" ht="18" hidden="1" x14ac:dyDescent="0.25">
      <c r="D565" s="42"/>
      <c r="E565" s="42"/>
      <c r="F565" s="42"/>
      <c r="G565" s="42"/>
      <c r="H565" s="42"/>
    </row>
    <row r="566" spans="4:8" ht="18" hidden="1" x14ac:dyDescent="0.25">
      <c r="D566" s="42"/>
      <c r="E566" s="42"/>
      <c r="F566" s="42"/>
      <c r="G566" s="42"/>
      <c r="H566" s="42"/>
    </row>
    <row r="567" spans="4:8" ht="18" hidden="1" x14ac:dyDescent="0.25">
      <c r="D567" s="42"/>
      <c r="E567" s="42"/>
      <c r="F567" s="42"/>
      <c r="G567" s="42"/>
      <c r="H567" s="42"/>
    </row>
    <row r="568" spans="4:8" ht="18" hidden="1" x14ac:dyDescent="0.25">
      <c r="D568" s="42"/>
      <c r="E568" s="42"/>
      <c r="F568" s="42"/>
      <c r="G568" s="42"/>
      <c r="H568" s="42"/>
    </row>
    <row r="569" spans="4:8" ht="18" hidden="1" x14ac:dyDescent="0.25">
      <c r="D569" s="42"/>
      <c r="E569" s="42"/>
      <c r="F569" s="42"/>
      <c r="G569" s="42"/>
      <c r="H569" s="42"/>
    </row>
    <row r="570" spans="4:8" ht="18" hidden="1" x14ac:dyDescent="0.25">
      <c r="D570" s="42"/>
      <c r="E570" s="42"/>
      <c r="F570" s="42"/>
      <c r="G570" s="42"/>
      <c r="H570" s="42"/>
    </row>
    <row r="571" spans="4:8" ht="18" hidden="1" x14ac:dyDescent="0.25">
      <c r="D571" s="42"/>
      <c r="E571" s="42"/>
      <c r="F571" s="42"/>
      <c r="G571" s="42"/>
      <c r="H571" s="42"/>
    </row>
    <row r="572" spans="4:8" ht="18" hidden="1" x14ac:dyDescent="0.25">
      <c r="D572" s="42"/>
      <c r="E572" s="42"/>
      <c r="F572" s="42"/>
      <c r="G572" s="42"/>
      <c r="H572" s="42"/>
    </row>
    <row r="573" spans="4:8" ht="18" hidden="1" x14ac:dyDescent="0.25">
      <c r="D573" s="42"/>
      <c r="E573" s="42"/>
      <c r="F573" s="42"/>
      <c r="G573" s="42"/>
      <c r="H573" s="42"/>
    </row>
    <row r="574" spans="4:8" ht="18" hidden="1" x14ac:dyDescent="0.25">
      <c r="D574" s="42"/>
      <c r="E574" s="42"/>
      <c r="F574" s="42"/>
      <c r="G574" s="42"/>
      <c r="H574" s="42"/>
    </row>
    <row r="575" spans="4:8" ht="18" hidden="1" x14ac:dyDescent="0.25">
      <c r="D575" s="42"/>
      <c r="E575" s="42"/>
      <c r="F575" s="42"/>
      <c r="G575" s="42"/>
      <c r="H575" s="42"/>
    </row>
    <row r="576" spans="4:8" ht="18" hidden="1" x14ac:dyDescent="0.25">
      <c r="D576" s="42"/>
      <c r="E576" s="42"/>
      <c r="F576" s="42"/>
      <c r="G576" s="42"/>
      <c r="H576" s="42"/>
    </row>
    <row r="577" spans="4:8" ht="18" hidden="1" x14ac:dyDescent="0.25">
      <c r="D577" s="42"/>
      <c r="E577" s="42"/>
      <c r="F577" s="42"/>
      <c r="G577" s="42"/>
      <c r="H577" s="42"/>
    </row>
    <row r="578" spans="4:8" ht="18" hidden="1" x14ac:dyDescent="0.25">
      <c r="D578" s="42"/>
      <c r="E578" s="42"/>
      <c r="F578" s="42"/>
      <c r="G578" s="42"/>
      <c r="H578" s="42"/>
    </row>
    <row r="579" spans="4:8" ht="18" hidden="1" x14ac:dyDescent="0.25">
      <c r="D579" s="42"/>
      <c r="E579" s="42"/>
      <c r="F579" s="42"/>
      <c r="G579" s="42"/>
      <c r="H579" s="42"/>
    </row>
    <row r="580" spans="4:8" ht="18" hidden="1" x14ac:dyDescent="0.25">
      <c r="D580" s="42"/>
      <c r="E580" s="42"/>
      <c r="F580" s="42"/>
      <c r="G580" s="42"/>
      <c r="H580" s="42"/>
    </row>
    <row r="581" spans="4:8" ht="18" hidden="1" x14ac:dyDescent="0.25">
      <c r="D581" s="42"/>
      <c r="E581" s="42"/>
      <c r="F581" s="42"/>
      <c r="G581" s="42"/>
      <c r="H581" s="42"/>
    </row>
    <row r="582" spans="4:8" ht="18" hidden="1" x14ac:dyDescent="0.25">
      <c r="D582" s="42"/>
      <c r="E582" s="42"/>
      <c r="F582" s="42"/>
      <c r="G582" s="42"/>
      <c r="H582" s="42"/>
    </row>
    <row r="583" spans="4:8" ht="18" hidden="1" x14ac:dyDescent="0.25">
      <c r="D583" s="42"/>
      <c r="E583" s="42"/>
      <c r="F583" s="42"/>
      <c r="G583" s="42"/>
      <c r="H583" s="42"/>
    </row>
    <row r="584" spans="4:8" ht="18" hidden="1" x14ac:dyDescent="0.25">
      <c r="D584" s="42"/>
      <c r="E584" s="42"/>
      <c r="F584" s="42"/>
      <c r="G584" s="42"/>
      <c r="H584" s="42"/>
    </row>
    <row r="585" spans="4:8" ht="18" hidden="1" x14ac:dyDescent="0.25">
      <c r="D585" s="42"/>
      <c r="E585" s="42"/>
      <c r="F585" s="42"/>
      <c r="G585" s="42"/>
      <c r="H585" s="42"/>
    </row>
    <row r="586" spans="4:8" ht="18" hidden="1" x14ac:dyDescent="0.25">
      <c r="D586" s="42"/>
      <c r="E586" s="42"/>
      <c r="F586" s="42"/>
      <c r="G586" s="42"/>
      <c r="H586" s="42"/>
    </row>
    <row r="587" spans="4:8" ht="18" hidden="1" x14ac:dyDescent="0.25">
      <c r="D587" s="42"/>
      <c r="E587" s="42"/>
      <c r="F587" s="42"/>
      <c r="G587" s="42"/>
      <c r="H587" s="42"/>
    </row>
    <row r="588" spans="4:8" ht="18" hidden="1" x14ac:dyDescent="0.25">
      <c r="D588" s="42"/>
      <c r="E588" s="42"/>
      <c r="F588" s="42"/>
      <c r="G588" s="42"/>
      <c r="H588" s="42"/>
    </row>
    <row r="589" spans="4:8" ht="18" hidden="1" x14ac:dyDescent="0.25">
      <c r="D589" s="42"/>
      <c r="E589" s="42"/>
      <c r="F589" s="42"/>
      <c r="G589" s="42"/>
      <c r="H589" s="42"/>
    </row>
    <row r="590" spans="4:8" ht="18" hidden="1" x14ac:dyDescent="0.25">
      <c r="D590" s="42"/>
      <c r="E590" s="42"/>
      <c r="F590" s="42"/>
      <c r="G590" s="42"/>
      <c r="H590" s="42"/>
    </row>
    <row r="591" spans="4:8" ht="18" hidden="1" x14ac:dyDescent="0.25">
      <c r="D591" s="42"/>
      <c r="E591" s="42"/>
      <c r="F591" s="42"/>
      <c r="G591" s="42"/>
      <c r="H591" s="42"/>
    </row>
    <row r="592" spans="4:8" ht="18" hidden="1" x14ac:dyDescent="0.25">
      <c r="D592" s="42"/>
      <c r="E592" s="42"/>
      <c r="F592" s="42"/>
      <c r="G592" s="42"/>
      <c r="H592" s="42"/>
    </row>
    <row r="593" spans="4:8" ht="18" hidden="1" x14ac:dyDescent="0.25">
      <c r="D593" s="42"/>
      <c r="E593" s="42"/>
      <c r="F593" s="42"/>
      <c r="G593" s="42"/>
      <c r="H593" s="42"/>
    </row>
    <row r="594" spans="4:8" ht="18" hidden="1" x14ac:dyDescent="0.25">
      <c r="D594" s="42"/>
      <c r="E594" s="42"/>
      <c r="F594" s="42"/>
      <c r="G594" s="42"/>
      <c r="H594" s="42"/>
    </row>
    <row r="595" spans="4:8" ht="18" hidden="1" x14ac:dyDescent="0.25">
      <c r="D595" s="42"/>
      <c r="E595" s="42"/>
      <c r="F595" s="42"/>
      <c r="G595" s="42"/>
      <c r="H595" s="42"/>
    </row>
    <row r="596" spans="4:8" ht="18" hidden="1" x14ac:dyDescent="0.25">
      <c r="D596" s="42"/>
      <c r="E596" s="42"/>
      <c r="F596" s="42"/>
      <c r="G596" s="42"/>
      <c r="H596" s="42"/>
    </row>
    <row r="597" spans="4:8" ht="18" hidden="1" x14ac:dyDescent="0.25">
      <c r="D597" s="42"/>
      <c r="E597" s="42"/>
      <c r="F597" s="42"/>
      <c r="G597" s="42"/>
      <c r="H597" s="42"/>
    </row>
    <row r="598" spans="4:8" ht="18" hidden="1" x14ac:dyDescent="0.25">
      <c r="D598" s="42"/>
      <c r="E598" s="42"/>
      <c r="F598" s="42"/>
      <c r="G598" s="42"/>
      <c r="H598" s="42"/>
    </row>
    <row r="599" spans="4:8" ht="18" hidden="1" x14ac:dyDescent="0.25">
      <c r="D599" s="42"/>
      <c r="E599" s="42"/>
      <c r="F599" s="42"/>
      <c r="G599" s="42"/>
      <c r="H599" s="42"/>
    </row>
    <row r="600" spans="4:8" ht="18" hidden="1" x14ac:dyDescent="0.25">
      <c r="D600" s="42"/>
      <c r="E600" s="42"/>
      <c r="F600" s="42"/>
      <c r="G600" s="42"/>
      <c r="H600" s="42"/>
    </row>
    <row r="601" spans="4:8" ht="18" hidden="1" x14ac:dyDescent="0.25">
      <c r="D601" s="42"/>
      <c r="E601" s="42"/>
      <c r="F601" s="42"/>
      <c r="G601" s="42"/>
      <c r="H601" s="42"/>
    </row>
    <row r="602" spans="4:8" ht="18" hidden="1" x14ac:dyDescent="0.25">
      <c r="D602" s="42"/>
      <c r="E602" s="42"/>
      <c r="F602" s="42"/>
      <c r="G602" s="42"/>
      <c r="H602" s="42"/>
    </row>
    <row r="603" spans="4:8" ht="18" hidden="1" x14ac:dyDescent="0.25">
      <c r="D603" s="42"/>
      <c r="E603" s="42"/>
      <c r="F603" s="42"/>
      <c r="G603" s="42"/>
      <c r="H603" s="42"/>
    </row>
    <row r="604" spans="4:8" ht="18" hidden="1" x14ac:dyDescent="0.25">
      <c r="D604" s="42"/>
      <c r="E604" s="42"/>
      <c r="F604" s="42"/>
      <c r="G604" s="42"/>
      <c r="H604" s="42"/>
    </row>
    <row r="605" spans="4:8" ht="18" hidden="1" x14ac:dyDescent="0.25">
      <c r="D605" s="42"/>
      <c r="E605" s="42"/>
      <c r="F605" s="42"/>
      <c r="G605" s="42"/>
      <c r="H605" s="42"/>
    </row>
    <row r="606" spans="4:8" ht="18" hidden="1" x14ac:dyDescent="0.25">
      <c r="D606" s="42"/>
      <c r="E606" s="42"/>
      <c r="F606" s="42"/>
      <c r="G606" s="42"/>
      <c r="H606" s="42"/>
    </row>
    <row r="607" spans="4:8" ht="18" hidden="1" x14ac:dyDescent="0.25">
      <c r="D607" s="42"/>
      <c r="E607" s="42"/>
      <c r="F607" s="42"/>
      <c r="G607" s="42"/>
      <c r="H607" s="42"/>
    </row>
    <row r="608" spans="4:8" ht="18" hidden="1" x14ac:dyDescent="0.25">
      <c r="D608" s="42"/>
      <c r="E608" s="42"/>
      <c r="F608" s="42"/>
      <c r="G608" s="42"/>
      <c r="H608" s="42"/>
    </row>
    <row r="609" spans="4:8" ht="18" hidden="1" x14ac:dyDescent="0.25">
      <c r="D609" s="42"/>
      <c r="E609" s="42"/>
      <c r="F609" s="42"/>
      <c r="G609" s="42"/>
      <c r="H609" s="42"/>
    </row>
    <row r="610" spans="4:8" ht="18" hidden="1" x14ac:dyDescent="0.25">
      <c r="D610" s="42"/>
      <c r="E610" s="42"/>
      <c r="F610" s="42"/>
      <c r="G610" s="42"/>
      <c r="H610" s="42"/>
    </row>
    <row r="611" spans="4:8" ht="18" hidden="1" x14ac:dyDescent="0.25">
      <c r="D611" s="42"/>
      <c r="E611" s="42"/>
      <c r="F611" s="42"/>
      <c r="G611" s="42"/>
      <c r="H611" s="42"/>
    </row>
    <row r="612" spans="4:8" ht="18" hidden="1" x14ac:dyDescent="0.25">
      <c r="D612" s="42"/>
      <c r="E612" s="42"/>
      <c r="F612" s="42"/>
      <c r="G612" s="42"/>
      <c r="H612" s="42"/>
    </row>
    <row r="613" spans="4:8" ht="18" hidden="1" x14ac:dyDescent="0.25">
      <c r="D613" s="42"/>
      <c r="E613" s="42"/>
      <c r="F613" s="42"/>
      <c r="G613" s="42"/>
      <c r="H613" s="42"/>
    </row>
    <row r="614" spans="4:8" ht="18" hidden="1" x14ac:dyDescent="0.25">
      <c r="D614" s="42"/>
      <c r="E614" s="42"/>
      <c r="F614" s="42"/>
      <c r="G614" s="42"/>
      <c r="H614" s="42"/>
    </row>
    <row r="615" spans="4:8" ht="18" hidden="1" x14ac:dyDescent="0.25">
      <c r="D615" s="42"/>
      <c r="E615" s="42"/>
      <c r="F615" s="42"/>
      <c r="G615" s="42"/>
      <c r="H615" s="42"/>
    </row>
    <row r="616" spans="4:8" ht="18" hidden="1" x14ac:dyDescent="0.25">
      <c r="D616" s="42"/>
      <c r="E616" s="42"/>
      <c r="F616" s="42"/>
      <c r="G616" s="42"/>
      <c r="H616" s="42"/>
    </row>
    <row r="617" spans="4:8" ht="18" hidden="1" x14ac:dyDescent="0.25">
      <c r="D617" s="42"/>
      <c r="E617" s="42"/>
      <c r="F617" s="42"/>
      <c r="G617" s="42"/>
      <c r="H617" s="42"/>
    </row>
    <row r="618" spans="4:8" ht="18" hidden="1" x14ac:dyDescent="0.25">
      <c r="D618" s="42"/>
      <c r="E618" s="42"/>
      <c r="F618" s="42"/>
      <c r="G618" s="42"/>
      <c r="H618" s="42"/>
    </row>
    <row r="619" spans="4:8" ht="18" hidden="1" x14ac:dyDescent="0.25">
      <c r="D619" s="42"/>
      <c r="E619" s="42"/>
      <c r="F619" s="42"/>
      <c r="G619" s="42"/>
      <c r="H619" s="42"/>
    </row>
    <row r="620" spans="4:8" ht="18" hidden="1" x14ac:dyDescent="0.25">
      <c r="D620" s="42"/>
      <c r="E620" s="42"/>
      <c r="F620" s="42"/>
      <c r="G620" s="42"/>
      <c r="H620" s="42"/>
    </row>
    <row r="621" spans="4:8" ht="18" hidden="1" x14ac:dyDescent="0.25">
      <c r="D621" s="42"/>
      <c r="E621" s="42"/>
      <c r="F621" s="42"/>
      <c r="G621" s="42"/>
      <c r="H621" s="42"/>
    </row>
    <row r="622" spans="4:8" ht="18" hidden="1" x14ac:dyDescent="0.25">
      <c r="D622" s="42"/>
      <c r="E622" s="42"/>
      <c r="F622" s="42"/>
      <c r="G622" s="42"/>
      <c r="H622" s="42"/>
    </row>
    <row r="623" spans="4:8" ht="18" hidden="1" x14ac:dyDescent="0.25">
      <c r="D623" s="42"/>
      <c r="E623" s="42"/>
      <c r="F623" s="42"/>
      <c r="G623" s="42"/>
      <c r="H623" s="42"/>
    </row>
    <row r="624" spans="4:8" ht="18" hidden="1" x14ac:dyDescent="0.25">
      <c r="D624" s="42"/>
      <c r="E624" s="42"/>
      <c r="F624" s="42"/>
      <c r="G624" s="42"/>
      <c r="H624" s="42"/>
    </row>
    <row r="625" spans="4:8" ht="18" hidden="1" x14ac:dyDescent="0.25">
      <c r="D625" s="42"/>
      <c r="E625" s="42"/>
      <c r="F625" s="42"/>
      <c r="G625" s="42"/>
      <c r="H625" s="42"/>
    </row>
    <row r="626" spans="4:8" ht="18" hidden="1" x14ac:dyDescent="0.25">
      <c r="D626" s="42"/>
      <c r="E626" s="42"/>
      <c r="F626" s="42"/>
      <c r="G626" s="42"/>
      <c r="H626" s="42"/>
    </row>
    <row r="627" spans="4:8" ht="18" hidden="1" x14ac:dyDescent="0.25">
      <c r="D627" s="42"/>
      <c r="E627" s="42"/>
      <c r="F627" s="42"/>
      <c r="G627" s="42"/>
      <c r="H627" s="42"/>
    </row>
    <row r="628" spans="4:8" ht="18" hidden="1" x14ac:dyDescent="0.25">
      <c r="D628" s="42"/>
      <c r="E628" s="42"/>
      <c r="F628" s="42"/>
      <c r="G628" s="42"/>
      <c r="H628" s="42"/>
    </row>
    <row r="629" spans="4:8" ht="18" hidden="1" x14ac:dyDescent="0.25">
      <c r="D629" s="42"/>
      <c r="E629" s="42"/>
      <c r="F629" s="42"/>
      <c r="G629" s="42"/>
      <c r="H629" s="42"/>
    </row>
    <row r="630" spans="4:8" ht="18" hidden="1" x14ac:dyDescent="0.25">
      <c r="D630" s="42"/>
      <c r="E630" s="42"/>
      <c r="F630" s="42"/>
      <c r="G630" s="42"/>
      <c r="H630" s="42"/>
    </row>
    <row r="631" spans="4:8" ht="18" hidden="1" x14ac:dyDescent="0.25">
      <c r="D631" s="42"/>
      <c r="E631" s="42"/>
      <c r="F631" s="42"/>
      <c r="G631" s="42"/>
      <c r="H631" s="42"/>
    </row>
    <row r="632" spans="4:8" ht="18" hidden="1" x14ac:dyDescent="0.25">
      <c r="D632" s="42"/>
      <c r="E632" s="42"/>
      <c r="F632" s="42"/>
      <c r="G632" s="42"/>
      <c r="H632" s="42"/>
    </row>
    <row r="633" spans="4:8" ht="18" hidden="1" x14ac:dyDescent="0.25">
      <c r="D633" s="42"/>
      <c r="E633" s="42"/>
      <c r="F633" s="42"/>
      <c r="G633" s="42"/>
      <c r="H633" s="42"/>
    </row>
    <row r="634" spans="4:8" ht="18" hidden="1" x14ac:dyDescent="0.25">
      <c r="D634" s="42"/>
      <c r="E634" s="42"/>
      <c r="F634" s="42"/>
      <c r="G634" s="42"/>
      <c r="H634" s="42"/>
    </row>
    <row r="635" spans="4:8" ht="18" hidden="1" x14ac:dyDescent="0.25">
      <c r="D635" s="42"/>
      <c r="E635" s="42"/>
      <c r="F635" s="42"/>
      <c r="G635" s="42"/>
      <c r="H635" s="42"/>
    </row>
    <row r="636" spans="4:8" ht="18" hidden="1" x14ac:dyDescent="0.25">
      <c r="D636" s="42"/>
      <c r="E636" s="42"/>
      <c r="F636" s="42"/>
      <c r="G636" s="42"/>
      <c r="H636" s="42"/>
    </row>
    <row r="637" spans="4:8" ht="18" hidden="1" x14ac:dyDescent="0.25">
      <c r="D637" s="42"/>
      <c r="E637" s="42"/>
      <c r="F637" s="42"/>
      <c r="G637" s="42"/>
      <c r="H637" s="42"/>
    </row>
    <row r="638" spans="4:8" ht="18" hidden="1" x14ac:dyDescent="0.25">
      <c r="D638" s="42"/>
      <c r="E638" s="42"/>
      <c r="F638" s="42"/>
      <c r="G638" s="42"/>
      <c r="H638" s="42"/>
    </row>
    <row r="639" spans="4:8" ht="18" hidden="1" x14ac:dyDescent="0.25">
      <c r="D639" s="42"/>
      <c r="E639" s="42"/>
      <c r="F639" s="42"/>
      <c r="G639" s="42"/>
      <c r="H639" s="42"/>
    </row>
    <row r="640" spans="4:8" ht="18" hidden="1" x14ac:dyDescent="0.25">
      <c r="D640" s="42"/>
      <c r="E640" s="42"/>
      <c r="F640" s="42"/>
      <c r="G640" s="42"/>
      <c r="H640" s="42"/>
    </row>
    <row r="641" spans="4:8" ht="18" hidden="1" x14ac:dyDescent="0.25">
      <c r="D641" s="42"/>
      <c r="E641" s="42"/>
      <c r="F641" s="42"/>
      <c r="G641" s="42"/>
      <c r="H641" s="42"/>
    </row>
    <row r="642" spans="4:8" ht="18" hidden="1" x14ac:dyDescent="0.25">
      <c r="D642" s="42"/>
      <c r="E642" s="42"/>
      <c r="F642" s="42"/>
      <c r="G642" s="42"/>
      <c r="H642" s="42"/>
    </row>
    <row r="643" spans="4:8" ht="18" hidden="1" x14ac:dyDescent="0.25">
      <c r="D643" s="42"/>
      <c r="E643" s="42"/>
      <c r="F643" s="42"/>
      <c r="G643" s="42"/>
      <c r="H643" s="42"/>
    </row>
    <row r="644" spans="4:8" ht="18" hidden="1" x14ac:dyDescent="0.25">
      <c r="D644" s="42"/>
      <c r="E644" s="42"/>
      <c r="F644" s="42"/>
      <c r="G644" s="42"/>
      <c r="H644" s="42"/>
    </row>
    <row r="645" spans="4:8" ht="18" hidden="1" x14ac:dyDescent="0.25">
      <c r="D645" s="42"/>
      <c r="E645" s="42"/>
      <c r="F645" s="42"/>
      <c r="G645" s="42"/>
      <c r="H645" s="42"/>
    </row>
    <row r="646" spans="4:8" ht="18" hidden="1" x14ac:dyDescent="0.25">
      <c r="D646" s="42"/>
      <c r="E646" s="42"/>
      <c r="F646" s="42"/>
      <c r="G646" s="42"/>
      <c r="H646" s="42"/>
    </row>
    <row r="647" spans="4:8" ht="18" hidden="1" x14ac:dyDescent="0.25">
      <c r="D647" s="42"/>
      <c r="E647" s="42"/>
      <c r="F647" s="42"/>
      <c r="G647" s="42"/>
      <c r="H647" s="42"/>
    </row>
    <row r="648" spans="4:8" ht="18" hidden="1" x14ac:dyDescent="0.25">
      <c r="D648" s="42"/>
      <c r="E648" s="42"/>
      <c r="F648" s="42"/>
      <c r="G648" s="42"/>
      <c r="H648" s="42"/>
    </row>
    <row r="649" spans="4:8" ht="18" hidden="1" x14ac:dyDescent="0.25">
      <c r="D649" s="42"/>
      <c r="E649" s="42"/>
      <c r="F649" s="42"/>
      <c r="G649" s="42"/>
      <c r="H649" s="42"/>
    </row>
    <row r="650" spans="4:8" ht="18" hidden="1" x14ac:dyDescent="0.25">
      <c r="D650" s="42"/>
      <c r="E650" s="42"/>
      <c r="F650" s="42"/>
      <c r="G650" s="42"/>
      <c r="H650" s="42"/>
    </row>
    <row r="651" spans="4:8" ht="18" hidden="1" x14ac:dyDescent="0.25">
      <c r="D651" s="42"/>
      <c r="E651" s="42"/>
      <c r="F651" s="42"/>
      <c r="G651" s="42"/>
      <c r="H651" s="42"/>
    </row>
    <row r="652" spans="4:8" ht="18" hidden="1" x14ac:dyDescent="0.25">
      <c r="D652" s="42"/>
      <c r="E652" s="42"/>
      <c r="F652" s="42"/>
      <c r="G652" s="42"/>
      <c r="H652" s="42"/>
    </row>
    <row r="653" spans="4:8" ht="18" hidden="1" x14ac:dyDescent="0.25">
      <c r="D653" s="42"/>
      <c r="E653" s="42"/>
      <c r="F653" s="42"/>
      <c r="G653" s="42"/>
      <c r="H653" s="42"/>
    </row>
    <row r="654" spans="4:8" ht="18" hidden="1" x14ac:dyDescent="0.25">
      <c r="D654" s="42"/>
      <c r="E654" s="42"/>
      <c r="F654" s="42"/>
      <c r="G654" s="42"/>
      <c r="H654" s="42"/>
    </row>
    <row r="655" spans="4:8" ht="18" hidden="1" x14ac:dyDescent="0.25">
      <c r="D655" s="42"/>
      <c r="E655" s="42"/>
      <c r="F655" s="42"/>
      <c r="G655" s="42"/>
      <c r="H655" s="42"/>
    </row>
    <row r="656" spans="4:8" ht="18" hidden="1" x14ac:dyDescent="0.25">
      <c r="D656" s="42"/>
      <c r="E656" s="42"/>
      <c r="F656" s="42"/>
      <c r="G656" s="42"/>
      <c r="H656" s="42"/>
    </row>
    <row r="657" spans="4:8" ht="18" hidden="1" x14ac:dyDescent="0.25">
      <c r="D657" s="42"/>
      <c r="E657" s="42"/>
      <c r="F657" s="42"/>
      <c r="G657" s="42"/>
      <c r="H657" s="42"/>
    </row>
    <row r="658" spans="4:8" ht="18" hidden="1" x14ac:dyDescent="0.25">
      <c r="D658" s="42"/>
      <c r="E658" s="42"/>
      <c r="F658" s="42"/>
      <c r="G658" s="42"/>
      <c r="H658" s="42"/>
    </row>
    <row r="659" spans="4:8" ht="18" hidden="1" x14ac:dyDescent="0.25">
      <c r="D659" s="42"/>
      <c r="E659" s="42"/>
      <c r="F659" s="42"/>
      <c r="G659" s="42"/>
      <c r="H659" s="42"/>
    </row>
    <row r="660" spans="4:8" ht="18" hidden="1" x14ac:dyDescent="0.25">
      <c r="D660" s="42"/>
      <c r="E660" s="42"/>
      <c r="F660" s="42"/>
      <c r="G660" s="42"/>
      <c r="H660" s="42"/>
    </row>
    <row r="661" spans="4:8" ht="18" hidden="1" x14ac:dyDescent="0.25">
      <c r="D661" s="42"/>
      <c r="E661" s="42"/>
      <c r="F661" s="42"/>
      <c r="G661" s="42"/>
      <c r="H661" s="42"/>
    </row>
    <row r="662" spans="4:8" ht="18" hidden="1" x14ac:dyDescent="0.25">
      <c r="D662" s="42"/>
      <c r="E662" s="42"/>
      <c r="F662" s="42"/>
      <c r="G662" s="42"/>
      <c r="H662" s="42"/>
    </row>
    <row r="663" spans="4:8" ht="18" hidden="1" x14ac:dyDescent="0.25">
      <c r="D663" s="42"/>
      <c r="E663" s="42"/>
      <c r="F663" s="42"/>
      <c r="G663" s="42"/>
      <c r="H663" s="42"/>
    </row>
    <row r="664" spans="4:8" ht="18" hidden="1" x14ac:dyDescent="0.25">
      <c r="D664" s="42"/>
      <c r="E664" s="42"/>
      <c r="F664" s="42"/>
      <c r="G664" s="42"/>
      <c r="H664" s="42"/>
    </row>
    <row r="665" spans="4:8" ht="18" hidden="1" x14ac:dyDescent="0.25">
      <c r="D665" s="42"/>
      <c r="E665" s="42"/>
      <c r="F665" s="42"/>
      <c r="G665" s="42"/>
      <c r="H665" s="42"/>
    </row>
    <row r="666" spans="4:8" ht="18" hidden="1" x14ac:dyDescent="0.25">
      <c r="D666" s="42"/>
      <c r="E666" s="42"/>
      <c r="F666" s="42"/>
      <c r="G666" s="42"/>
      <c r="H666" s="42"/>
    </row>
    <row r="667" spans="4:8" ht="18" hidden="1" x14ac:dyDescent="0.25">
      <c r="D667" s="42"/>
      <c r="E667" s="42"/>
      <c r="F667" s="42"/>
      <c r="G667" s="42"/>
      <c r="H667" s="42"/>
    </row>
    <row r="668" spans="4:8" ht="18" hidden="1" x14ac:dyDescent="0.25">
      <c r="D668" s="42"/>
      <c r="E668" s="42"/>
      <c r="F668" s="42"/>
      <c r="G668" s="42"/>
      <c r="H668" s="42"/>
    </row>
    <row r="669" spans="4:8" ht="18" hidden="1" x14ac:dyDescent="0.25">
      <c r="D669" s="42"/>
      <c r="E669" s="42"/>
      <c r="F669" s="42"/>
      <c r="G669" s="42"/>
      <c r="H669" s="42"/>
    </row>
    <row r="670" spans="4:8" ht="18" hidden="1" x14ac:dyDescent="0.25">
      <c r="D670" s="42"/>
      <c r="E670" s="42"/>
      <c r="F670" s="42"/>
      <c r="G670" s="42"/>
      <c r="H670" s="42"/>
    </row>
    <row r="671" spans="4:8" ht="18" hidden="1" x14ac:dyDescent="0.25">
      <c r="D671" s="42"/>
      <c r="E671" s="42"/>
      <c r="F671" s="42"/>
      <c r="G671" s="42"/>
      <c r="H671" s="42"/>
    </row>
    <row r="672" spans="4:8" ht="18" hidden="1" x14ac:dyDescent="0.25">
      <c r="D672" s="42"/>
      <c r="E672" s="42"/>
      <c r="F672" s="42"/>
      <c r="G672" s="42"/>
      <c r="H672" s="42"/>
    </row>
    <row r="673" spans="4:8" ht="18" hidden="1" x14ac:dyDescent="0.25">
      <c r="D673" s="42"/>
      <c r="E673" s="42"/>
      <c r="F673" s="42"/>
      <c r="G673" s="42"/>
      <c r="H673" s="42"/>
    </row>
    <row r="674" spans="4:8" ht="18" hidden="1" x14ac:dyDescent="0.25">
      <c r="D674" s="42"/>
      <c r="E674" s="42"/>
      <c r="F674" s="42"/>
      <c r="G674" s="42"/>
      <c r="H674" s="42"/>
    </row>
    <row r="675" spans="4:8" ht="18" hidden="1" x14ac:dyDescent="0.25">
      <c r="D675" s="42"/>
      <c r="E675" s="42"/>
      <c r="F675" s="42"/>
      <c r="G675" s="42"/>
      <c r="H675" s="42"/>
    </row>
    <row r="676" spans="4:8" ht="18" hidden="1" x14ac:dyDescent="0.25">
      <c r="D676" s="42"/>
      <c r="E676" s="42"/>
      <c r="F676" s="42"/>
      <c r="G676" s="42"/>
      <c r="H676" s="42"/>
    </row>
    <row r="677" spans="4:8" ht="18" hidden="1" x14ac:dyDescent="0.25">
      <c r="D677" s="42"/>
      <c r="E677" s="42"/>
      <c r="F677" s="42"/>
      <c r="G677" s="42"/>
      <c r="H677" s="42"/>
    </row>
    <row r="678" spans="4:8" ht="18" hidden="1" x14ac:dyDescent="0.25">
      <c r="D678" s="42"/>
      <c r="E678" s="42"/>
      <c r="F678" s="42"/>
      <c r="G678" s="42"/>
      <c r="H678" s="42"/>
    </row>
    <row r="679" spans="4:8" ht="18" hidden="1" x14ac:dyDescent="0.25">
      <c r="D679" s="42"/>
      <c r="E679" s="42"/>
      <c r="F679" s="42"/>
      <c r="G679" s="42"/>
      <c r="H679" s="42"/>
    </row>
    <row r="680" spans="4:8" ht="18" hidden="1" x14ac:dyDescent="0.25">
      <c r="D680" s="42"/>
      <c r="E680" s="42"/>
      <c r="F680" s="42"/>
      <c r="G680" s="42"/>
      <c r="H680" s="42"/>
    </row>
    <row r="681" spans="4:8" ht="18" hidden="1" x14ac:dyDescent="0.25">
      <c r="D681" s="42"/>
      <c r="E681" s="42"/>
      <c r="F681" s="42"/>
      <c r="G681" s="42"/>
      <c r="H681" s="42"/>
    </row>
    <row r="682" spans="4:8" ht="18" hidden="1" x14ac:dyDescent="0.25">
      <c r="D682" s="42"/>
      <c r="E682" s="42"/>
      <c r="F682" s="42"/>
      <c r="G682" s="42"/>
      <c r="H682" s="42"/>
    </row>
    <row r="683" spans="4:8" ht="18" hidden="1" x14ac:dyDescent="0.25">
      <c r="D683" s="42"/>
      <c r="E683" s="42"/>
      <c r="F683" s="42"/>
      <c r="G683" s="42"/>
      <c r="H683" s="42"/>
    </row>
    <row r="684" spans="4:8" ht="18" hidden="1" x14ac:dyDescent="0.25">
      <c r="D684" s="42"/>
      <c r="E684" s="42"/>
      <c r="F684" s="42"/>
      <c r="G684" s="42"/>
      <c r="H684" s="42"/>
    </row>
    <row r="685" spans="4:8" ht="18" hidden="1" x14ac:dyDescent="0.25">
      <c r="D685" s="42"/>
      <c r="E685" s="42"/>
      <c r="F685" s="42"/>
      <c r="G685" s="42"/>
      <c r="H685" s="42"/>
    </row>
    <row r="686" spans="4:8" ht="18" hidden="1" x14ac:dyDescent="0.25">
      <c r="D686" s="42"/>
      <c r="E686" s="42"/>
      <c r="F686" s="42"/>
      <c r="G686" s="42"/>
      <c r="H686" s="42"/>
    </row>
    <row r="687" spans="4:8" ht="18" hidden="1" x14ac:dyDescent="0.25">
      <c r="D687" s="42"/>
      <c r="E687" s="42"/>
      <c r="F687" s="42"/>
      <c r="G687" s="42"/>
      <c r="H687" s="42"/>
    </row>
    <row r="688" spans="4:8" ht="18" hidden="1" x14ac:dyDescent="0.25">
      <c r="D688" s="42"/>
      <c r="E688" s="42"/>
      <c r="F688" s="42"/>
      <c r="G688" s="42"/>
      <c r="H688" s="42"/>
    </row>
    <row r="689" spans="4:8" ht="18" hidden="1" x14ac:dyDescent="0.25">
      <c r="D689" s="42"/>
      <c r="E689" s="42"/>
      <c r="F689" s="42"/>
      <c r="G689" s="42"/>
      <c r="H689" s="42"/>
    </row>
    <row r="690" spans="4:8" ht="18" hidden="1" x14ac:dyDescent="0.25">
      <c r="D690" s="42"/>
      <c r="E690" s="42"/>
      <c r="F690" s="42"/>
      <c r="G690" s="42"/>
      <c r="H690" s="42"/>
    </row>
    <row r="691" spans="4:8" ht="18" hidden="1" x14ac:dyDescent="0.25">
      <c r="D691" s="42"/>
      <c r="E691" s="42"/>
      <c r="F691" s="42"/>
      <c r="G691" s="42"/>
      <c r="H691" s="42"/>
    </row>
    <row r="692" spans="4:8" ht="18" hidden="1" x14ac:dyDescent="0.25">
      <c r="D692" s="42"/>
      <c r="E692" s="42"/>
      <c r="F692" s="42"/>
      <c r="G692" s="42"/>
      <c r="H692" s="42"/>
    </row>
    <row r="693" spans="4:8" ht="18" hidden="1" x14ac:dyDescent="0.25">
      <c r="D693" s="42"/>
      <c r="E693" s="42"/>
      <c r="F693" s="42"/>
      <c r="G693" s="42"/>
      <c r="H693" s="42"/>
    </row>
    <row r="694" spans="4:8" ht="18" hidden="1" x14ac:dyDescent="0.25">
      <c r="D694" s="42"/>
      <c r="E694" s="42"/>
      <c r="F694" s="42"/>
      <c r="G694" s="42"/>
      <c r="H694" s="42"/>
    </row>
    <row r="695" spans="4:8" ht="18" hidden="1" x14ac:dyDescent="0.25">
      <c r="D695" s="42"/>
      <c r="E695" s="42"/>
      <c r="F695" s="42"/>
      <c r="G695" s="42"/>
      <c r="H695" s="42"/>
    </row>
    <row r="696" spans="4:8" ht="18" hidden="1" x14ac:dyDescent="0.25">
      <c r="D696" s="42"/>
      <c r="E696" s="42"/>
      <c r="F696" s="42"/>
      <c r="G696" s="42"/>
      <c r="H696" s="42"/>
    </row>
    <row r="697" spans="4:8" ht="18" hidden="1" x14ac:dyDescent="0.25">
      <c r="D697" s="42"/>
      <c r="E697" s="42"/>
      <c r="F697" s="42"/>
      <c r="G697" s="42"/>
      <c r="H697" s="42"/>
    </row>
    <row r="698" spans="4:8" ht="18" hidden="1" x14ac:dyDescent="0.25">
      <c r="D698" s="42"/>
      <c r="E698" s="42"/>
      <c r="F698" s="42"/>
      <c r="G698" s="42"/>
      <c r="H698" s="42"/>
    </row>
    <row r="699" spans="4:8" ht="18" hidden="1" x14ac:dyDescent="0.25">
      <c r="D699" s="42"/>
      <c r="E699" s="42"/>
      <c r="F699" s="42"/>
      <c r="G699" s="42"/>
      <c r="H699" s="42"/>
    </row>
    <row r="700" spans="4:8" ht="18" hidden="1" x14ac:dyDescent="0.25">
      <c r="D700" s="42"/>
      <c r="E700" s="42"/>
      <c r="F700" s="42"/>
      <c r="G700" s="42"/>
      <c r="H700" s="42"/>
    </row>
    <row r="701" spans="4:8" ht="18" hidden="1" x14ac:dyDescent="0.25">
      <c r="D701" s="42"/>
      <c r="E701" s="42"/>
      <c r="F701" s="42"/>
      <c r="G701" s="42"/>
      <c r="H701" s="42"/>
    </row>
    <row r="702" spans="4:8" ht="18" hidden="1" x14ac:dyDescent="0.25">
      <c r="D702" s="42"/>
      <c r="E702" s="42"/>
      <c r="F702" s="42"/>
      <c r="G702" s="42"/>
      <c r="H702" s="42"/>
    </row>
    <row r="703" spans="4:8" ht="18" hidden="1" x14ac:dyDescent="0.25">
      <c r="D703" s="42"/>
      <c r="E703" s="42"/>
      <c r="F703" s="42"/>
      <c r="G703" s="42"/>
      <c r="H703" s="42"/>
    </row>
    <row r="704" spans="4:8" ht="18" hidden="1" x14ac:dyDescent="0.25">
      <c r="D704" s="42"/>
      <c r="E704" s="42"/>
      <c r="F704" s="42"/>
      <c r="G704" s="42"/>
      <c r="H704" s="42"/>
    </row>
    <row r="705" spans="4:8" ht="18" hidden="1" x14ac:dyDescent="0.25">
      <c r="D705" s="42"/>
      <c r="E705" s="42"/>
      <c r="F705" s="42"/>
      <c r="G705" s="42"/>
      <c r="H705" s="42"/>
    </row>
    <row r="706" spans="4:8" ht="18" hidden="1" x14ac:dyDescent="0.25">
      <c r="D706" s="42"/>
      <c r="E706" s="42"/>
      <c r="F706" s="42"/>
      <c r="G706" s="42"/>
      <c r="H706" s="42"/>
    </row>
    <row r="707" spans="4:8" ht="18" hidden="1" x14ac:dyDescent="0.25">
      <c r="D707" s="42"/>
      <c r="E707" s="42"/>
      <c r="F707" s="42"/>
      <c r="G707" s="42"/>
      <c r="H707" s="42"/>
    </row>
    <row r="708" spans="4:8" ht="18" hidden="1" x14ac:dyDescent="0.25">
      <c r="D708" s="42"/>
      <c r="E708" s="42"/>
      <c r="F708" s="42"/>
      <c r="G708" s="42"/>
      <c r="H708" s="42"/>
    </row>
    <row r="709" spans="4:8" ht="18" hidden="1" x14ac:dyDescent="0.25">
      <c r="D709" s="42"/>
      <c r="E709" s="42"/>
      <c r="F709" s="42"/>
      <c r="G709" s="42"/>
      <c r="H709" s="42"/>
    </row>
    <row r="710" spans="4:8" ht="18" hidden="1" x14ac:dyDescent="0.25">
      <c r="D710" s="42"/>
      <c r="E710" s="42"/>
      <c r="F710" s="42"/>
      <c r="G710" s="42"/>
      <c r="H710" s="42"/>
    </row>
    <row r="711" spans="4:8" ht="18" hidden="1" x14ac:dyDescent="0.25">
      <c r="D711" s="42"/>
      <c r="E711" s="42"/>
      <c r="F711" s="42"/>
      <c r="G711" s="42"/>
      <c r="H711" s="42"/>
    </row>
    <row r="712" spans="4:8" ht="18" hidden="1" x14ac:dyDescent="0.25">
      <c r="D712" s="42"/>
      <c r="E712" s="42"/>
      <c r="F712" s="42"/>
      <c r="G712" s="42"/>
      <c r="H712" s="42"/>
    </row>
    <row r="713" spans="4:8" ht="18" hidden="1" x14ac:dyDescent="0.25">
      <c r="D713" s="42"/>
      <c r="E713" s="42"/>
      <c r="F713" s="42"/>
      <c r="G713" s="42"/>
      <c r="H713" s="42"/>
    </row>
    <row r="714" spans="4:8" hidden="1" x14ac:dyDescent="0.25"/>
  </sheetData>
  <mergeCells count="19">
    <mergeCell ref="B2:E3"/>
    <mergeCell ref="F2:H2"/>
    <mergeCell ref="F3:H3"/>
    <mergeCell ref="B5:D5"/>
    <mergeCell ref="F5:H5"/>
    <mergeCell ref="F8:G8"/>
    <mergeCell ref="B12:C12"/>
    <mergeCell ref="F6:G6"/>
    <mergeCell ref="F9:G9"/>
    <mergeCell ref="F10:G10"/>
    <mergeCell ref="F12:G12"/>
    <mergeCell ref="B6:C6"/>
    <mergeCell ref="B7:C7"/>
    <mergeCell ref="B9:C9"/>
    <mergeCell ref="B10:C10"/>
    <mergeCell ref="B11:C11"/>
    <mergeCell ref="B8:C8"/>
    <mergeCell ref="F7:G7"/>
    <mergeCell ref="F11:G11"/>
  </mergeCells>
  <conditionalFormatting sqref="D7:D8 H8:H10 D32:H404">
    <cfRule type="expression" dxfId="18" priority="31">
      <formula>$D$6="Rupee (₹)"</formula>
    </cfRule>
  </conditionalFormatting>
  <conditionalFormatting sqref="D7:D8 H8:H10 D32:H404">
    <cfRule type="expression" dxfId="17" priority="29">
      <formula>$D$6="Pound (£)"</formula>
    </cfRule>
  </conditionalFormatting>
  <conditionalFormatting sqref="D7:D8 H8:H10 D32:H404">
    <cfRule type="expression" dxfId="16" priority="28">
      <formula>$D$6="Euro (€)"</formula>
    </cfRule>
  </conditionalFormatting>
  <conditionalFormatting sqref="D7:D8 H8:H10 D32:H404">
    <cfRule type="expression" dxfId="15" priority="27">
      <formula>$D$6="Yen (¥)"</formula>
    </cfRule>
  </conditionalFormatting>
  <conditionalFormatting sqref="D7:D8 H8:H10 D32:H404">
    <cfRule type="expression" dxfId="14" priority="26">
      <formula>$D$6="No"</formula>
    </cfRule>
  </conditionalFormatting>
  <conditionalFormatting sqref="H11">
    <cfRule type="expression" dxfId="13" priority="5">
      <formula>$D$6="Rupee (₹)"</formula>
    </cfRule>
  </conditionalFormatting>
  <conditionalFormatting sqref="H11">
    <cfRule type="expression" dxfId="12" priority="4">
      <formula>$D$6="Pound (£)"</formula>
    </cfRule>
  </conditionalFormatting>
  <conditionalFormatting sqref="H11">
    <cfRule type="expression" dxfId="11" priority="3">
      <formula>$D$6="Euro (€)"</formula>
    </cfRule>
  </conditionalFormatting>
  <conditionalFormatting sqref="H11">
    <cfRule type="expression" dxfId="10" priority="2">
      <formula>$D$6="Yen (¥)"</formula>
    </cfRule>
  </conditionalFormatting>
  <conditionalFormatting sqref="H11">
    <cfRule type="expression" dxfId="9" priority="1">
      <formula>$D$6="No"</formula>
    </cfRule>
  </conditionalFormatting>
  <dataValidations count="2">
    <dataValidation type="list" showInputMessage="1" showErrorMessage="1" sqref="D11">
      <formula1>"Annual, Semi-Annual, Quarterly, Bi-Monthly, Monthly, Semi-Monthly, Bi-Weekly, Weekly"</formula1>
    </dataValidation>
    <dataValidation type="list" showInputMessage="1" showErrorMessage="1" sqref="D6">
      <formula1>"Dollar ($), Pound (£), Euro (€), Rupee (₹), Yen (¥), No"</formula1>
    </dataValidation>
  </dataValidations>
  <pageMargins left="0.39370078740157483" right="0.39370078740157483" top="0.39370078740157483" bottom="0.39370078740157483" header="0.31496062992125984" footer="0.31496062992125984"/>
  <pageSetup scale="73" fitToHeight="0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1"/>
  <sheetViews>
    <sheetView topLeftCell="A2" workbookViewId="0">
      <selection activeCell="B5" sqref="B5"/>
    </sheetView>
  </sheetViews>
  <sheetFormatPr defaultColWidth="8.8984375" defaultRowHeight="13.8" x14ac:dyDescent="0.25"/>
  <cols>
    <col min="1" max="1" width="28.59765625" bestFit="1" customWidth="1"/>
    <col min="2" max="2" width="15.59765625" bestFit="1" customWidth="1"/>
    <col min="3" max="3" width="9.69921875" customWidth="1"/>
    <col min="4" max="4" width="10.5" bestFit="1" customWidth="1"/>
    <col min="5" max="5" width="8.09765625" style="12" customWidth="1"/>
    <col min="6" max="6" width="15.796875" style="16" bestFit="1" customWidth="1"/>
    <col min="7" max="8" width="15" style="16" bestFit="1" customWidth="1"/>
    <col min="9" max="9" width="17.69921875" style="16" bestFit="1" customWidth="1"/>
  </cols>
  <sheetData>
    <row r="1" spans="1:27" s="21" customFormat="1" ht="14.4" x14ac:dyDescent="0.25">
      <c r="A1" s="17" t="s">
        <v>7</v>
      </c>
      <c r="B1" s="18"/>
      <c r="C1" s="1"/>
      <c r="D1" s="1"/>
      <c r="E1" s="19" t="s">
        <v>5</v>
      </c>
      <c r="F1" s="20" t="s">
        <v>21</v>
      </c>
      <c r="G1" s="20" t="s">
        <v>24</v>
      </c>
      <c r="H1" s="20" t="s">
        <v>11</v>
      </c>
      <c r="I1" s="20" t="s">
        <v>27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6"/>
      <c r="B2" s="5"/>
      <c r="C2" s="5"/>
      <c r="D2" s="5"/>
      <c r="E2" s="10">
        <f>IF($B$8="","",YEAR($B$8))</f>
        <v>2025</v>
      </c>
      <c r="F2" s="14">
        <f>IF(E2="","",SUMIFS('Investment Calculator'!$E$30:$E$404,'Investment Calculator'!$C$30:$C$404,"&gt;="&amp;DATE(E2,1,1),'Investment Calculator'!$C$30:$C$404,"&lt;="&amp;DATE(E2,12,31)))</f>
        <v>60000</v>
      </c>
      <c r="G2" s="14">
        <f>IF(E2="","",SUMIFS('Investment Calculator'!$F$30:$F$404,'Investment Calculator'!$C$30:$C$404,"&gt;="&amp;DATE(E2,1,1),'Investment Calculator'!$C$30:$C$404,"&lt;="&amp;DATE(E2,12,31)))</f>
        <v>0</v>
      </c>
      <c r="H2" s="14">
        <f>IF(E2="","",SUMIFS('Investment Calculator'!$G$30:$G$404,'Investment Calculator'!$C$30:$C$404,"&gt;="&amp;DATE(E2,1,1),'Investment Calculator'!$C$30:$C$404,"&lt;="&amp;DATE(E2,12,31)))</f>
        <v>4761.7024577245475</v>
      </c>
      <c r="I2" s="14">
        <f>IF(E2="","",B3+F2+G2+H2)</f>
        <v>114761.70245772455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 t="s">
        <v>1</v>
      </c>
      <c r="B3" s="13">
        <f>'Investment Calculator'!$D$7</f>
        <v>50000</v>
      </c>
      <c r="C3" s="5"/>
      <c r="D3" s="5"/>
      <c r="E3" s="10">
        <f>IF(E2&lt;YEAR($B$9),E2+1,NA())</f>
        <v>2026</v>
      </c>
      <c r="F3" s="14">
        <f>IF(E3="","",SUMIFS('Investment Calculator'!$E$30:$E$404,'Investment Calculator'!$C$30:$C$404,"&gt;="&amp;DATE(E3,1,1),'Investment Calculator'!$C$30:$C$404,"&lt;="&amp;DATE(E3,12,31)))</f>
        <v>60000</v>
      </c>
      <c r="G3" s="14">
        <f>IF(E3="","",SUMIFS('Investment Calculator'!$F$30:$F$404,'Investment Calculator'!$C$30:$C$404,"&gt;="&amp;DATE(E3,1,1),'Investment Calculator'!$C$30:$C$404,"&lt;="&amp;DATE(E3,12,31)))</f>
        <v>0</v>
      </c>
      <c r="H3" s="14">
        <f>IF(E3="","",SUMIFS('Investment Calculator'!$G$30:$G$404,'Investment Calculator'!$C$30:$C$404,"&gt;="&amp;DATE(E3,1,1),'Investment Calculator'!$C$30:$C$404,"&lt;="&amp;DATE(E3,12,31)))</f>
        <v>8756.0625579367825</v>
      </c>
      <c r="I3" s="14">
        <f>IF(E3="","",IF(ROUND(I2,0)+ROUND((F3+G3+H3),0)=0,0,I2+F3+G3+H3))</f>
        <v>183517.76501566134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x14ac:dyDescent="0.35">
      <c r="A4" s="6" t="s">
        <v>2</v>
      </c>
      <c r="B4" s="3">
        <f>'Investment Calculator'!$D$10</f>
        <v>0.06</v>
      </c>
      <c r="C4" s="7"/>
      <c r="D4" s="7"/>
      <c r="E4" s="10">
        <f t="shared" ref="E4:E67" si="0">IF(E3&lt;YEAR($B$9),E3+1,NA())</f>
        <v>2027</v>
      </c>
      <c r="F4" s="14">
        <f>IF(E4="","",SUMIFS('Investment Calculator'!$E$30:$E$404,'Investment Calculator'!$C$30:$C$404,"&gt;="&amp;DATE(E4,1,1),'Investment Calculator'!$C$30:$C$404,"&lt;="&amp;DATE(E4,12,31)))</f>
        <v>60000</v>
      </c>
      <c r="G4" s="14">
        <f>IF(E4="","",SUMIFS('Investment Calculator'!$F$30:$F$404,'Investment Calculator'!$C$30:$C$404,"&gt;="&amp;DATE(E4,1,1),'Investment Calculator'!$C$30:$C$404,"&lt;="&amp;DATE(E4,12,31)))</f>
        <v>0</v>
      </c>
      <c r="H4" s="14">
        <f>IF(E4="","",SUMIFS('Investment Calculator'!$G$30:$G$404,'Investment Calculator'!$C$30:$C$404,"&gt;="&amp;DATE(E4,1,1),'Investment Calculator'!$C$30:$C$404,"&lt;="&amp;DATE(E4,12,31)))</f>
        <v>12996.786048928974</v>
      </c>
      <c r="I4" s="14">
        <f t="shared" ref="I4:I67" si="1">IF(E4="","",IF(ROUND(I3,0)+ROUND((F4+G4+H4),0)=0,0,I3+F4+G4+H4))</f>
        <v>256514.55106459031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8" x14ac:dyDescent="0.35">
      <c r="A5" s="6" t="s">
        <v>3</v>
      </c>
      <c r="B5" s="2">
        <f>'Investment Calculator'!$D$9</f>
        <v>20</v>
      </c>
      <c r="C5" s="7"/>
      <c r="D5" s="7"/>
      <c r="E5" s="10">
        <f t="shared" si="0"/>
        <v>2028</v>
      </c>
      <c r="F5" s="14">
        <f>IF(E5="","",SUMIFS('Investment Calculator'!$E$30:$E$404,'Investment Calculator'!$C$30:$C$404,"&gt;="&amp;DATE(E5,1,1),'Investment Calculator'!$C$30:$C$404,"&lt;="&amp;DATE(E5,12,31)))</f>
        <v>60000</v>
      </c>
      <c r="G5" s="14">
        <f>IF(E5="","",SUMIFS('Investment Calculator'!$F$30:$F$404,'Investment Calculator'!$C$30:$C$404,"&gt;="&amp;DATE(E5,1,1),'Investment Calculator'!$C$30:$C$404,"&lt;="&amp;DATE(E5,12,31)))</f>
        <v>0</v>
      </c>
      <c r="H5" s="14">
        <f>IF(E5="","",SUMIFS('Investment Calculator'!$G$30:$G$404,'Investment Calculator'!$C$30:$C$404,"&gt;="&amp;DATE(E5,1,1),'Investment Calculator'!$C$30:$C$404,"&lt;="&amp;DATE(E5,12,31)))</f>
        <v>17499.068085567942</v>
      </c>
      <c r="I5" s="14">
        <f t="shared" si="1"/>
        <v>334013.61915015831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8" x14ac:dyDescent="0.35">
      <c r="A6" s="6" t="s">
        <v>9</v>
      </c>
      <c r="B6" s="2">
        <f>INDEX({1;2;4;6;12;24;26;52},MATCH('Investment Calculator'!$D$11,{"Annual";"Semi-Annual";"Quarterly";"Bi-Monthly";"Monthly";"Semi-Monthly";"Bi-Weekly";"Weekly"},0))</f>
        <v>12</v>
      </c>
      <c r="C6" s="7"/>
      <c r="D6" s="7"/>
      <c r="E6" s="10">
        <f t="shared" si="0"/>
        <v>2029</v>
      </c>
      <c r="F6" s="14">
        <f>IF(E6="","",SUMIFS('Investment Calculator'!$E$30:$E$404,'Investment Calculator'!$C$30:$C$404,"&gt;="&amp;DATE(E6,1,1),'Investment Calculator'!$C$30:$C$404,"&lt;="&amp;DATE(E6,12,31)))</f>
        <v>60000</v>
      </c>
      <c r="G6" s="14">
        <f>IF(E6="","",SUMIFS('Investment Calculator'!$F$30:$F$404,'Investment Calculator'!$C$30:$C$404,"&gt;="&amp;DATE(E6,1,1),'Investment Calculator'!$C$30:$C$404,"&lt;="&amp;DATE(E6,12,31)))</f>
        <v>0</v>
      </c>
      <c r="H6" s="14">
        <f>IF(E6="","",SUMIFS('Investment Calculator'!$G$30:$G$404,'Investment Calculator'!$C$30:$C$404,"&gt;="&amp;DATE(E6,1,1),'Investment Calculator'!$C$30:$C$404,"&lt;="&amp;DATE(E6,12,31)))</f>
        <v>22279.041026623647</v>
      </c>
      <c r="I6" s="14">
        <f t="shared" si="1"/>
        <v>416292.66017678194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8" x14ac:dyDescent="0.35">
      <c r="A7" s="6" t="s">
        <v>10</v>
      </c>
      <c r="B7" s="4">
        <f>INDEX({12;6;3;2;1;0.5;0.5;0.25},MATCH('Investment Calculator'!$D$11,{"Annual";"Semi-Annual";"Quarterly";"Bi-Monthly";"Monthly";"Semi-Monthly";"Bi-Weekly";"Weekly"},0))</f>
        <v>1</v>
      </c>
      <c r="C7" s="4">
        <f>B6*B7</f>
        <v>12</v>
      </c>
      <c r="D7" s="7"/>
      <c r="E7" s="10">
        <f t="shared" si="0"/>
        <v>2030</v>
      </c>
      <c r="F7" s="14">
        <f>IF(E7="","",SUMIFS('Investment Calculator'!$E$30:$E$404,'Investment Calculator'!$C$30:$C$404,"&gt;="&amp;DATE(E7,1,1),'Investment Calculator'!$C$30:$C$404,"&lt;="&amp;DATE(E7,12,31)))</f>
        <v>60000</v>
      </c>
      <c r="G7" s="14">
        <f>IF(E7="","",SUMIFS('Investment Calculator'!$F$30:$F$404,'Investment Calculator'!$C$30:$C$404,"&gt;="&amp;DATE(E7,1,1),'Investment Calculator'!$C$30:$C$404,"&lt;="&amp;DATE(E7,12,31)))</f>
        <v>0</v>
      </c>
      <c r="H7" s="14">
        <f>IF(E7="","",SUMIFS('Investment Calculator'!$G$30:$G$404,'Investment Calculator'!$C$30:$C$404,"&gt;="&amp;DATE(E7,1,1),'Investment Calculator'!$C$30:$C$404,"&lt;="&amp;DATE(E7,12,31)))</f>
        <v>27353.832239455176</v>
      </c>
      <c r="I7" s="14">
        <f t="shared" si="1"/>
        <v>503646.49241623713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x14ac:dyDescent="0.35">
      <c r="A8" s="6" t="s">
        <v>12</v>
      </c>
      <c r="B8" s="8">
        <f>'Investment Calculator'!$D$12</f>
        <v>45658</v>
      </c>
      <c r="C8" s="7"/>
      <c r="D8" s="7"/>
      <c r="E8" s="10">
        <f t="shared" si="0"/>
        <v>2031</v>
      </c>
      <c r="F8" s="14">
        <f>IF(E8="","",SUMIFS('Investment Calculator'!$E$30:$E$404,'Investment Calculator'!$C$30:$C$404,"&gt;="&amp;DATE(E8,1,1),'Investment Calculator'!$C$30:$C$404,"&lt;="&amp;DATE(E8,12,31)))</f>
        <v>60000</v>
      </c>
      <c r="G8" s="14">
        <f>IF(E8="","",SUMIFS('Investment Calculator'!$F$30:$F$404,'Investment Calculator'!$C$30:$C$404,"&gt;="&amp;DATE(E8,1,1),'Investment Calculator'!$C$30:$C$404,"&lt;="&amp;DATE(E8,12,31)))</f>
        <v>0</v>
      </c>
      <c r="H8" s="14">
        <f>IF(E8="","",SUMIFS('Investment Calculator'!$G$30:$G$404,'Investment Calculator'!$C$30:$C$404,"&gt;="&amp;DATE(E8,1,1),'Investment Calculator'!$C$30:$C$404,"&lt;="&amp;DATE(E8,12,31)))</f>
        <v>32741.625469963346</v>
      </c>
      <c r="I8" s="14">
        <f t="shared" si="1"/>
        <v>596388.11788620043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8" x14ac:dyDescent="0.35">
      <c r="A9" s="6" t="s">
        <v>13</v>
      </c>
      <c r="B9" s="8">
        <f>LOOKUP(2,1/('Investment Calculator'!C32:'Investment Calculator'!C404&lt;&gt;""),'Investment Calculator'!C32:'Investment Calculator'!C404)</f>
        <v>52932</v>
      </c>
      <c r="C9" s="7"/>
      <c r="D9" s="7"/>
      <c r="E9" s="10">
        <f t="shared" si="0"/>
        <v>2032</v>
      </c>
      <c r="F9" s="14">
        <f>IF(E9="","",SUMIFS('Investment Calculator'!$E$30:$E$404,'Investment Calculator'!$C$30:$C$404,"&gt;="&amp;DATE(E9,1,1),'Investment Calculator'!$C$30:$C$404,"&lt;="&amp;DATE(E9,12,31)))</f>
        <v>60000</v>
      </c>
      <c r="G9" s="14">
        <f>IF(E9="","",SUMIFS('Investment Calculator'!$F$30:$F$404,'Investment Calculator'!$C$30:$C$404,"&gt;="&amp;DATE(E9,1,1),'Investment Calculator'!$C$30:$C$404,"&lt;="&amp;DATE(E9,12,31)))</f>
        <v>0</v>
      </c>
      <c r="H9" s="14">
        <f>IF(E9="","",SUMIFS('Investment Calculator'!$G$30:$G$404,'Investment Calculator'!$C$30:$C$404,"&gt;="&amp;DATE(E9,1,1),'Investment Calculator'!$C$30:$C$404,"&lt;="&amp;DATE(E9,12,31)))</f>
        <v>38461.725997707617</v>
      </c>
      <c r="I9" s="14">
        <f t="shared" si="1"/>
        <v>694849.843883908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8" x14ac:dyDescent="0.35">
      <c r="A10" s="7"/>
      <c r="B10" s="7"/>
      <c r="C10" s="7"/>
      <c r="D10" s="7"/>
      <c r="E10" s="10">
        <f t="shared" si="0"/>
        <v>2033</v>
      </c>
      <c r="F10" s="14">
        <f>IF(E10="","",SUMIFS('Investment Calculator'!$E$30:$E$404,'Investment Calculator'!$C$30:$C$404,"&gt;="&amp;DATE(E10,1,1),'Investment Calculator'!$C$30:$C$404,"&lt;="&amp;DATE(E10,12,31)))</f>
        <v>60000</v>
      </c>
      <c r="G10" s="14">
        <f>IF(E10="","",SUMIFS('Investment Calculator'!$F$30:$F$404,'Investment Calculator'!$C$30:$C$404,"&gt;="&amp;DATE(E10,1,1),'Investment Calculator'!$C$30:$C$404,"&lt;="&amp;DATE(E10,12,31)))</f>
        <v>0</v>
      </c>
      <c r="H10" s="14">
        <f>IF(E10="","",SUMIFS('Investment Calculator'!$G$30:$G$404,'Investment Calculator'!$C$30:$C$404,"&gt;="&amp;DATE(E10,1,1),'Investment Calculator'!$C$30:$C$404,"&lt;="&amp;DATE(E10,12,31)))</f>
        <v>44534.629809648148</v>
      </c>
      <c r="I10" s="14">
        <f t="shared" si="1"/>
        <v>799384.47369355615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8" x14ac:dyDescent="0.35">
      <c r="A11" s="7"/>
      <c r="B11" s="7"/>
      <c r="C11" s="7"/>
      <c r="D11" s="7"/>
      <c r="E11" s="10">
        <f t="shared" si="0"/>
        <v>2034</v>
      </c>
      <c r="F11" s="14">
        <f>IF(E11="","",SUMIFS('Investment Calculator'!$E$30:$E$404,'Investment Calculator'!$C$30:$C$404,"&gt;="&amp;DATE(E11,1,1),'Investment Calculator'!$C$30:$C$404,"&lt;="&amp;DATE(E11,12,31)))</f>
        <v>60000</v>
      </c>
      <c r="G11" s="14">
        <f>IF(E11="","",SUMIFS('Investment Calculator'!$F$30:$F$404,'Investment Calculator'!$C$30:$C$404,"&gt;="&amp;DATE(E11,1,1),'Investment Calculator'!$C$30:$C$404,"&lt;="&amp;DATE(E11,12,31)))</f>
        <v>0</v>
      </c>
      <c r="H11" s="14">
        <f>IF(E11="","",SUMIFS('Investment Calculator'!$G$30:$G$404,'Investment Calculator'!$C$30:$C$404,"&gt;="&amp;DATE(E11,1,1),'Investment Calculator'!$C$30:$C$404,"&lt;="&amp;DATE(E11,12,31)))</f>
        <v>50982.097040372719</v>
      </c>
      <c r="I11" s="14">
        <f t="shared" si="1"/>
        <v>910366.57073392882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8" x14ac:dyDescent="0.35">
      <c r="A12" s="7"/>
      <c r="B12" s="7"/>
      <c r="C12" s="7"/>
      <c r="D12" s="7"/>
      <c r="E12" s="10">
        <f t="shared" si="0"/>
        <v>2035</v>
      </c>
      <c r="F12" s="14">
        <f>IF(E12="","",SUMIFS('Investment Calculator'!$E$30:$E$404,'Investment Calculator'!$C$30:$C$404,"&gt;="&amp;DATE(E12,1,1),'Investment Calculator'!$C$30:$C$404,"&lt;="&amp;DATE(E12,12,31)))</f>
        <v>60000</v>
      </c>
      <c r="G12" s="14">
        <f>IF(E12="","",SUMIFS('Investment Calculator'!$F$30:$F$404,'Investment Calculator'!$C$30:$C$404,"&gt;="&amp;DATE(E12,1,1),'Investment Calculator'!$C$30:$C$404,"&lt;="&amp;DATE(E12,12,31)))</f>
        <v>0</v>
      </c>
      <c r="H12" s="14">
        <f>IF(E12="","",SUMIFS('Investment Calculator'!$G$30:$G$404,'Investment Calculator'!$C$30:$C$404,"&gt;="&amp;DATE(E12,1,1),'Investment Calculator'!$C$30:$C$404,"&lt;="&amp;DATE(E12,12,31)))</f>
        <v>57827.229941956473</v>
      </c>
      <c r="I12" s="14">
        <f t="shared" si="1"/>
        <v>1028193.8006758853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8" x14ac:dyDescent="0.35">
      <c r="A13" s="7"/>
      <c r="B13" s="7"/>
      <c r="C13" s="7"/>
      <c r="D13" s="7"/>
      <c r="E13" s="10">
        <f t="shared" si="0"/>
        <v>2036</v>
      </c>
      <c r="F13" s="14">
        <f>IF(E13="","",SUMIFS('Investment Calculator'!$E$30:$E$404,'Investment Calculator'!$C$30:$C$404,"&gt;="&amp;DATE(E13,1,1),'Investment Calculator'!$C$30:$C$404,"&lt;="&amp;DATE(E13,12,31)))</f>
        <v>60000</v>
      </c>
      <c r="G13" s="14">
        <f>IF(E13="","",SUMIFS('Investment Calculator'!$F$30:$F$404,'Investment Calculator'!$C$30:$C$404,"&gt;="&amp;DATE(E13,1,1),'Investment Calculator'!$C$30:$C$404,"&lt;="&amp;DATE(E13,12,31)))</f>
        <v>0</v>
      </c>
      <c r="H13" s="14">
        <f>IF(E13="","",SUMIFS('Investment Calculator'!$G$30:$G$404,'Investment Calculator'!$C$30:$C$404,"&gt;="&amp;DATE(E13,1,1),'Investment Calculator'!$C$30:$C$404,"&lt;="&amp;DATE(E13,12,31)))</f>
        <v>65094.555662831604</v>
      </c>
      <c r="I13" s="14">
        <f t="shared" si="1"/>
        <v>1153288.3563387168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8" x14ac:dyDescent="0.35">
      <c r="A14" s="7"/>
      <c r="B14" s="7"/>
      <c r="C14" s="7"/>
      <c r="D14" s="7"/>
      <c r="E14" s="10">
        <f t="shared" si="0"/>
        <v>2037</v>
      </c>
      <c r="F14" s="14">
        <f>IF(E14="","",SUMIFS('Investment Calculator'!$E$30:$E$404,'Investment Calculator'!$C$30:$C$404,"&gt;="&amp;DATE(E14,1,1),'Investment Calculator'!$C$30:$C$404,"&lt;="&amp;DATE(E14,12,31)))</f>
        <v>60000</v>
      </c>
      <c r="G14" s="14">
        <f>IF(E14="","",SUMIFS('Investment Calculator'!$F$30:$F$404,'Investment Calculator'!$C$30:$C$404,"&gt;="&amp;DATE(E14,1,1),'Investment Calculator'!$C$30:$C$404,"&lt;="&amp;DATE(E14,12,31)))</f>
        <v>0</v>
      </c>
      <c r="H14" s="14">
        <f>IF(E14="","",SUMIFS('Investment Calculator'!$G$30:$G$404,'Investment Calculator'!$C$30:$C$404,"&gt;="&amp;DATE(E14,1,1),'Investment Calculator'!$C$30:$C$404,"&lt;="&amp;DATE(E14,12,31)))</f>
        <v>72810.114132276896</v>
      </c>
      <c r="I14" s="14">
        <f t="shared" si="1"/>
        <v>1286098.4704709938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x14ac:dyDescent="0.35">
      <c r="A15" s="7"/>
      <c r="B15" s="7"/>
      <c r="C15" s="7"/>
      <c r="D15" s="7"/>
      <c r="E15" s="10">
        <f t="shared" si="0"/>
        <v>2038</v>
      </c>
      <c r="F15" s="14">
        <f>IF(E15="","",SUMIFS('Investment Calculator'!$E$30:$E$404,'Investment Calculator'!$C$30:$C$404,"&gt;="&amp;DATE(E15,1,1),'Investment Calculator'!$C$30:$C$404,"&lt;="&amp;DATE(E15,12,31)))</f>
        <v>60000</v>
      </c>
      <c r="G15" s="14">
        <f>IF(E15="","",SUMIFS('Investment Calculator'!$F$30:$F$404,'Investment Calculator'!$C$30:$C$404,"&gt;="&amp;DATE(E15,1,1),'Investment Calculator'!$C$30:$C$404,"&lt;="&amp;DATE(E15,12,31)))</f>
        <v>0</v>
      </c>
      <c r="H15" s="14">
        <f>IF(E15="","",SUMIFS('Investment Calculator'!$G$30:$G$404,'Investment Calculator'!$C$30:$C$404,"&gt;="&amp;DATE(E15,1,1),'Investment Calculator'!$C$30:$C$404,"&lt;="&amp;DATE(E15,12,31)))</f>
        <v>81001.551365430176</v>
      </c>
      <c r="I15" s="14">
        <f t="shared" si="1"/>
        <v>1427100.021836424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x14ac:dyDescent="0.35">
      <c r="A16" s="7"/>
      <c r="B16" s="7"/>
      <c r="C16" s="7"/>
      <c r="D16" s="7"/>
      <c r="E16" s="10">
        <f t="shared" si="0"/>
        <v>2039</v>
      </c>
      <c r="F16" s="14">
        <f>IF(E16="","",SUMIFS('Investment Calculator'!$E$30:$E$404,'Investment Calculator'!$C$30:$C$404,"&gt;="&amp;DATE(E16,1,1),'Investment Calculator'!$C$30:$C$404,"&lt;="&amp;DATE(E16,12,31)))</f>
        <v>60000</v>
      </c>
      <c r="G16" s="14">
        <f>IF(E16="","",SUMIFS('Investment Calculator'!$F$30:$F$404,'Investment Calculator'!$C$30:$C$404,"&gt;="&amp;DATE(E16,1,1),'Investment Calculator'!$C$30:$C$404,"&lt;="&amp;DATE(E16,12,31)))</f>
        <v>0</v>
      </c>
      <c r="H16" s="14">
        <f>IF(E16="","",SUMIFS('Investment Calculator'!$G$30:$G$404,'Investment Calculator'!$C$30:$C$404,"&gt;="&amp;DATE(E16,1,1),'Investment Calculator'!$C$30:$C$404,"&lt;="&amp;DATE(E16,12,31)))</f>
        <v>89698.218523149757</v>
      </c>
      <c r="I16" s="14">
        <f t="shared" si="1"/>
        <v>1576798.2403595739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8" x14ac:dyDescent="0.35">
      <c r="A17" s="7"/>
      <c r="B17" s="7"/>
      <c r="C17" s="7"/>
      <c r="D17" s="7"/>
      <c r="E17" s="10">
        <f t="shared" si="0"/>
        <v>2040</v>
      </c>
      <c r="F17" s="14">
        <f>IF(E17="","",SUMIFS('Investment Calculator'!$E$30:$E$404,'Investment Calculator'!$C$30:$C$404,"&gt;="&amp;DATE(E17,1,1),'Investment Calculator'!$C$30:$C$404,"&lt;="&amp;DATE(E17,12,31)))</f>
        <v>60000</v>
      </c>
      <c r="G17" s="14">
        <f>IF(E17="","",SUMIFS('Investment Calculator'!$F$30:$F$404,'Investment Calculator'!$C$30:$C$404,"&gt;="&amp;DATE(E17,1,1),'Investment Calculator'!$C$30:$C$404,"&lt;="&amp;DATE(E17,12,31)))</f>
        <v>0</v>
      </c>
      <c r="H17" s="14">
        <f>IF(E17="","",SUMIFS('Investment Calculator'!$G$30:$G$404,'Investment Calculator'!$C$30:$C$404,"&gt;="&amp;DATE(E17,1,1),'Investment Calculator'!$C$30:$C$404,"&lt;="&amp;DATE(E17,12,31)))</f>
        <v>98931.277081671346</v>
      </c>
      <c r="I17" s="14">
        <f t="shared" si="1"/>
        <v>1735729.5174412453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8" x14ac:dyDescent="0.35">
      <c r="A18" s="7"/>
      <c r="B18" s="7"/>
      <c r="C18" s="7"/>
      <c r="D18" s="7"/>
      <c r="E18" s="10">
        <f t="shared" si="0"/>
        <v>2041</v>
      </c>
      <c r="F18" s="14">
        <f>IF(E18="","",SUMIFS('Investment Calculator'!$E$30:$E$404,'Investment Calculator'!$C$30:$C$404,"&gt;="&amp;DATE(E18,1,1),'Investment Calculator'!$C$30:$C$404,"&lt;="&amp;DATE(E18,12,31)))</f>
        <v>60000</v>
      </c>
      <c r="G18" s="14">
        <f>IF(E18="","",SUMIFS('Investment Calculator'!$F$30:$F$404,'Investment Calculator'!$C$30:$C$404,"&gt;="&amp;DATE(E18,1,1),'Investment Calculator'!$C$30:$C$404,"&lt;="&amp;DATE(E18,12,31)))</f>
        <v>0</v>
      </c>
      <c r="H18" s="14">
        <f>IF(E18="","",SUMIFS('Investment Calculator'!$G$30:$G$404,'Investment Calculator'!$C$30:$C$404,"&gt;="&amp;DATE(E18,1,1),'Investment Calculator'!$C$30:$C$404,"&lt;="&amp;DATE(E18,12,31)))</f>
        <v>108733.81048889935</v>
      </c>
      <c r="I18" s="14">
        <f t="shared" si="1"/>
        <v>1904463.3279301445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8" x14ac:dyDescent="0.35">
      <c r="A19" s="7"/>
      <c r="B19" s="7"/>
      <c r="C19" s="7"/>
      <c r="D19" s="7"/>
      <c r="E19" s="10">
        <f t="shared" si="0"/>
        <v>2042</v>
      </c>
      <c r="F19" s="14">
        <f>IF(E19="","",SUMIFS('Investment Calculator'!$E$30:$E$404,'Investment Calculator'!$C$30:$C$404,"&gt;="&amp;DATE(E19,1,1),'Investment Calculator'!$C$30:$C$404,"&lt;="&amp;DATE(E19,12,31)))</f>
        <v>60000</v>
      </c>
      <c r="G19" s="14">
        <f>IF(E19="","",SUMIFS('Investment Calculator'!$F$30:$F$404,'Investment Calculator'!$C$30:$C$404,"&gt;="&amp;DATE(E19,1,1),'Investment Calculator'!$C$30:$C$404,"&lt;="&amp;DATE(E19,12,31)))</f>
        <v>0</v>
      </c>
      <c r="H19" s="14">
        <f>IF(E19="","",SUMIFS('Investment Calculator'!$G$30:$G$404,'Investment Calculator'!$C$30:$C$404,"&gt;="&amp;DATE(E19,1,1),'Investment Calculator'!$C$30:$C$404,"&lt;="&amp;DATE(E19,12,31)))</f>
        <v>119140.94270741384</v>
      </c>
      <c r="I19" s="14">
        <f t="shared" si="1"/>
        <v>2083604.2706375583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8" x14ac:dyDescent="0.35">
      <c r="A20" s="7"/>
      <c r="B20" s="7"/>
      <c r="C20" s="7"/>
      <c r="D20" s="7"/>
      <c r="E20" s="10">
        <f t="shared" si="0"/>
        <v>2043</v>
      </c>
      <c r="F20" s="14">
        <f>IF(E20="","",SUMIFS('Investment Calculator'!$E$30:$E$404,'Investment Calculator'!$C$30:$C$404,"&gt;="&amp;DATE(E20,1,1),'Investment Calculator'!$C$30:$C$404,"&lt;="&amp;DATE(E20,12,31)))</f>
        <v>60000</v>
      </c>
      <c r="G20" s="14">
        <f>IF(E20="","",SUMIFS('Investment Calculator'!$F$30:$F$404,'Investment Calculator'!$C$30:$C$404,"&gt;="&amp;DATE(E20,1,1),'Investment Calculator'!$C$30:$C$404,"&lt;="&amp;DATE(E20,12,31)))</f>
        <v>0</v>
      </c>
      <c r="H20" s="14">
        <f>IF(E20="","",SUMIFS('Investment Calculator'!$G$30:$G$404,'Investment Calculator'!$C$30:$C$404,"&gt;="&amp;DATE(E20,1,1),'Investment Calculator'!$C$30:$C$404,"&lt;="&amp;DATE(E20,12,31)))</f>
        <v>130189.96406895081</v>
      </c>
      <c r="I20" s="14">
        <f t="shared" si="1"/>
        <v>2273794.2347065089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8" x14ac:dyDescent="0.35">
      <c r="A21" s="7"/>
      <c r="B21" s="7"/>
      <c r="C21" s="7"/>
      <c r="D21" s="7"/>
      <c r="E21" s="10">
        <f t="shared" si="0"/>
        <v>2044</v>
      </c>
      <c r="F21" s="14">
        <f>IF(E21="","",SUMIFS('Investment Calculator'!$E$30:$E$404,'Investment Calculator'!$C$30:$C$404,"&gt;="&amp;DATE(E21,1,1),'Investment Calculator'!$C$30:$C$404,"&lt;="&amp;DATE(E21,12,31)))</f>
        <v>60000</v>
      </c>
      <c r="G21" s="14">
        <f>IF(E21="","",SUMIFS('Investment Calculator'!$F$30:$F$404,'Investment Calculator'!$C$30:$C$404,"&gt;="&amp;DATE(E21,1,1),'Investment Calculator'!$C$30:$C$404,"&lt;="&amp;DATE(E21,12,31)))</f>
        <v>0</v>
      </c>
      <c r="H21" s="14">
        <f>IF(E21="","",SUMIFS('Investment Calculator'!$G$30:$G$404,'Investment Calculator'!$C$30:$C$404,"&gt;="&amp;DATE(E21,1,1),'Investment Calculator'!$C$30:$C$404,"&lt;="&amp;DATE(E21,12,31)))</f>
        <v>141920.46489131151</v>
      </c>
      <c r="I21" s="14">
        <f t="shared" si="1"/>
        <v>2475714.6995978206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8" x14ac:dyDescent="0.35">
      <c r="A22" s="7"/>
      <c r="B22" s="7"/>
      <c r="C22" s="7"/>
      <c r="D22" s="7"/>
      <c r="E22" s="10" t="e">
        <f t="shared" si="0"/>
        <v>#N/A</v>
      </c>
      <c r="F22" s="14" t="e">
        <f>IF(E22="","",SUMIFS('Investment Calculator'!$E$30:$E$404,'Investment Calculator'!$C$30:$C$404,"&gt;="&amp;DATE(E22,1,1),'Investment Calculator'!$C$30:$C$404,"&lt;="&amp;DATE(E22,12,31)))</f>
        <v>#N/A</v>
      </c>
      <c r="G22" s="14" t="e">
        <f>IF(E22="","",SUMIFS('Investment Calculator'!$F$30:$F$404,'Investment Calculator'!$C$30:$C$404,"&gt;="&amp;DATE(E22,1,1),'Investment Calculator'!$C$30:$C$404,"&lt;="&amp;DATE(E22,12,31)))</f>
        <v>#N/A</v>
      </c>
      <c r="H22" s="14" t="e">
        <f>IF(E22="","",SUMIFS('Investment Calculator'!$G$30:$G$404,'Investment Calculator'!$C$30:$C$404,"&gt;="&amp;DATE(E22,1,1),'Investment Calculator'!$C$30:$C$404,"&lt;="&amp;DATE(E22,12,31)))</f>
        <v>#N/A</v>
      </c>
      <c r="I22" s="14" t="e">
        <f t="shared" si="1"/>
        <v>#N/A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8" x14ac:dyDescent="0.35">
      <c r="A23" s="7"/>
      <c r="B23" s="7"/>
      <c r="C23" s="7"/>
      <c r="D23" s="7"/>
      <c r="E23" s="10" t="e">
        <f t="shared" si="0"/>
        <v>#N/A</v>
      </c>
      <c r="F23" s="14" t="e">
        <f>IF(E23="","",SUMIFS('Investment Calculator'!$E$30:$E$404,'Investment Calculator'!$C$30:$C$404,"&gt;="&amp;DATE(E23,1,1),'Investment Calculator'!$C$30:$C$404,"&lt;="&amp;DATE(E23,12,31)))</f>
        <v>#N/A</v>
      </c>
      <c r="G23" s="14" t="e">
        <f>IF(E23="","",SUMIFS('Investment Calculator'!$F$30:$F$404,'Investment Calculator'!$C$30:$C$404,"&gt;="&amp;DATE(E23,1,1),'Investment Calculator'!$C$30:$C$404,"&lt;="&amp;DATE(E23,12,31)))</f>
        <v>#N/A</v>
      </c>
      <c r="H23" s="14" t="e">
        <f>IF(E23="","",SUMIFS('Investment Calculator'!$G$30:$G$404,'Investment Calculator'!$C$30:$C$404,"&gt;="&amp;DATE(E23,1,1),'Investment Calculator'!$C$30:$C$404,"&lt;="&amp;DATE(E23,12,31)))</f>
        <v>#N/A</v>
      </c>
      <c r="I23" s="14" t="e">
        <f t="shared" si="1"/>
        <v>#N/A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8" x14ac:dyDescent="0.35">
      <c r="A24" s="7"/>
      <c r="B24" s="7"/>
      <c r="C24" s="7"/>
      <c r="D24" s="7"/>
      <c r="E24" s="10" t="e">
        <f t="shared" si="0"/>
        <v>#N/A</v>
      </c>
      <c r="F24" s="14" t="e">
        <f>IF(E24="","",SUMIFS('Investment Calculator'!$E$30:$E$404,'Investment Calculator'!$C$30:$C$404,"&gt;="&amp;DATE(E24,1,1),'Investment Calculator'!$C$30:$C$404,"&lt;="&amp;DATE(E24,12,31)))</f>
        <v>#N/A</v>
      </c>
      <c r="G24" s="14" t="e">
        <f>IF(E24="","",SUMIFS('Investment Calculator'!$F$30:$F$404,'Investment Calculator'!$C$30:$C$404,"&gt;="&amp;DATE(E24,1,1),'Investment Calculator'!$C$30:$C$404,"&lt;="&amp;DATE(E24,12,31)))</f>
        <v>#N/A</v>
      </c>
      <c r="H24" s="14" t="e">
        <f>IF(E24="","",SUMIFS('Investment Calculator'!$G$30:$G$404,'Investment Calculator'!$C$30:$C$404,"&gt;="&amp;DATE(E24,1,1),'Investment Calculator'!$C$30:$C$404,"&lt;="&amp;DATE(E24,12,31)))</f>
        <v>#N/A</v>
      </c>
      <c r="I24" s="14" t="e">
        <f t="shared" si="1"/>
        <v>#N/A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8" x14ac:dyDescent="0.35">
      <c r="A25" s="7"/>
      <c r="B25" s="7"/>
      <c r="C25" s="7"/>
      <c r="D25" s="7"/>
      <c r="E25" s="10" t="e">
        <f t="shared" si="0"/>
        <v>#N/A</v>
      </c>
      <c r="F25" s="14" t="e">
        <f>IF(E25="","",SUMIFS('Investment Calculator'!$E$30:$E$404,'Investment Calculator'!$C$30:$C$404,"&gt;="&amp;DATE(E25,1,1),'Investment Calculator'!$C$30:$C$404,"&lt;="&amp;DATE(E25,12,31)))</f>
        <v>#N/A</v>
      </c>
      <c r="G25" s="14" t="e">
        <f>IF(E25="","",SUMIFS('Investment Calculator'!$F$30:$F$404,'Investment Calculator'!$C$30:$C$404,"&gt;="&amp;DATE(E25,1,1),'Investment Calculator'!$C$30:$C$404,"&lt;="&amp;DATE(E25,12,31)))</f>
        <v>#N/A</v>
      </c>
      <c r="H25" s="14" t="e">
        <f>IF(E25="","",SUMIFS('Investment Calculator'!$G$30:$G$404,'Investment Calculator'!$C$30:$C$404,"&gt;="&amp;DATE(E25,1,1),'Investment Calculator'!$C$30:$C$404,"&lt;="&amp;DATE(E25,12,31)))</f>
        <v>#N/A</v>
      </c>
      <c r="I25" s="14" t="e">
        <f t="shared" si="1"/>
        <v>#N/A</v>
      </c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8" x14ac:dyDescent="0.35">
      <c r="A26" s="7"/>
      <c r="B26" s="7"/>
      <c r="C26" s="7"/>
      <c r="D26" s="7"/>
      <c r="E26" s="10" t="e">
        <f t="shared" si="0"/>
        <v>#N/A</v>
      </c>
      <c r="F26" s="14" t="e">
        <f>IF(E26="","",SUMIFS('Investment Calculator'!$E$30:$E$404,'Investment Calculator'!$C$30:$C$404,"&gt;="&amp;DATE(E26,1,1),'Investment Calculator'!$C$30:$C$404,"&lt;="&amp;DATE(E26,12,31)))</f>
        <v>#N/A</v>
      </c>
      <c r="G26" s="14" t="e">
        <f>IF(E26="","",SUMIFS('Investment Calculator'!$F$30:$F$404,'Investment Calculator'!$C$30:$C$404,"&gt;="&amp;DATE(E26,1,1),'Investment Calculator'!$C$30:$C$404,"&lt;="&amp;DATE(E26,12,31)))</f>
        <v>#N/A</v>
      </c>
      <c r="H26" s="14" t="e">
        <f>IF(E26="","",SUMIFS('Investment Calculator'!$G$30:$G$404,'Investment Calculator'!$C$30:$C$404,"&gt;="&amp;DATE(E26,1,1),'Investment Calculator'!$C$30:$C$404,"&lt;="&amp;DATE(E26,12,31)))</f>
        <v>#N/A</v>
      </c>
      <c r="I26" s="14" t="e">
        <f t="shared" si="1"/>
        <v>#N/A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x14ac:dyDescent="0.35">
      <c r="A27" s="7"/>
      <c r="B27" s="7"/>
      <c r="C27" s="7"/>
      <c r="D27" s="7"/>
      <c r="E27" s="10" t="e">
        <f t="shared" si="0"/>
        <v>#N/A</v>
      </c>
      <c r="F27" s="14" t="e">
        <f>IF(E27="","",SUMIFS('Investment Calculator'!$E$30:$E$404,'Investment Calculator'!$C$30:$C$404,"&gt;="&amp;DATE(E27,1,1),'Investment Calculator'!$C$30:$C$404,"&lt;="&amp;DATE(E27,12,31)))</f>
        <v>#N/A</v>
      </c>
      <c r="G27" s="14" t="e">
        <f>IF(E27="","",SUMIFS('Investment Calculator'!$F$30:$F$404,'Investment Calculator'!$C$30:$C$404,"&gt;="&amp;DATE(E27,1,1),'Investment Calculator'!$C$30:$C$404,"&lt;="&amp;DATE(E27,12,31)))</f>
        <v>#N/A</v>
      </c>
      <c r="H27" s="14" t="e">
        <f>IF(E27="","",SUMIFS('Investment Calculator'!$G$30:$G$404,'Investment Calculator'!$C$30:$C$404,"&gt;="&amp;DATE(E27,1,1),'Investment Calculator'!$C$30:$C$404,"&lt;="&amp;DATE(E27,12,31)))</f>
        <v>#N/A</v>
      </c>
      <c r="I27" s="14" t="e">
        <f t="shared" si="1"/>
        <v>#N/A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x14ac:dyDescent="0.35">
      <c r="A28" s="7"/>
      <c r="B28" s="7"/>
      <c r="C28" s="7"/>
      <c r="D28" s="7"/>
      <c r="E28" s="10" t="e">
        <f t="shared" si="0"/>
        <v>#N/A</v>
      </c>
      <c r="F28" s="14" t="e">
        <f>IF(E28="","",SUMIFS('Investment Calculator'!$E$30:$E$404,'Investment Calculator'!$C$30:$C$404,"&gt;="&amp;DATE(E28,1,1),'Investment Calculator'!$C$30:$C$404,"&lt;="&amp;DATE(E28,12,31)))</f>
        <v>#N/A</v>
      </c>
      <c r="G28" s="14" t="e">
        <f>IF(E28="","",SUMIFS('Investment Calculator'!$F$30:$F$404,'Investment Calculator'!$C$30:$C$404,"&gt;="&amp;DATE(E28,1,1),'Investment Calculator'!$C$30:$C$404,"&lt;="&amp;DATE(E28,12,31)))</f>
        <v>#N/A</v>
      </c>
      <c r="H28" s="14" t="e">
        <f>IF(E28="","",SUMIFS('Investment Calculator'!$G$30:$G$404,'Investment Calculator'!$C$30:$C$404,"&gt;="&amp;DATE(E28,1,1),'Investment Calculator'!$C$30:$C$404,"&lt;="&amp;DATE(E28,12,31)))</f>
        <v>#N/A</v>
      </c>
      <c r="I28" s="14" t="e">
        <f t="shared" si="1"/>
        <v>#N/A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x14ac:dyDescent="0.35">
      <c r="A29" s="7"/>
      <c r="B29" s="7"/>
      <c r="C29" s="7"/>
      <c r="D29" s="7"/>
      <c r="E29" s="10" t="e">
        <f t="shared" si="0"/>
        <v>#N/A</v>
      </c>
      <c r="F29" s="14" t="e">
        <f>IF(E29="","",SUMIFS('Investment Calculator'!$E$30:$E$404,'Investment Calculator'!$C$30:$C$404,"&gt;="&amp;DATE(E29,1,1),'Investment Calculator'!$C$30:$C$404,"&lt;="&amp;DATE(E29,12,31)))</f>
        <v>#N/A</v>
      </c>
      <c r="G29" s="14" t="e">
        <f>IF(E29="","",SUMIFS('Investment Calculator'!$F$30:$F$404,'Investment Calculator'!$C$30:$C$404,"&gt;="&amp;DATE(E29,1,1),'Investment Calculator'!$C$30:$C$404,"&lt;="&amp;DATE(E29,12,31)))</f>
        <v>#N/A</v>
      </c>
      <c r="H29" s="14" t="e">
        <f>IF(E29="","",SUMIFS('Investment Calculator'!$G$30:$G$404,'Investment Calculator'!$C$30:$C$404,"&gt;="&amp;DATE(E29,1,1),'Investment Calculator'!$C$30:$C$404,"&lt;="&amp;DATE(E29,12,31)))</f>
        <v>#N/A</v>
      </c>
      <c r="I29" s="14" t="e">
        <f t="shared" si="1"/>
        <v>#N/A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x14ac:dyDescent="0.35">
      <c r="A30" s="7"/>
      <c r="B30" s="7"/>
      <c r="C30" s="7"/>
      <c r="D30" s="7"/>
      <c r="E30" s="10" t="e">
        <f t="shared" si="0"/>
        <v>#N/A</v>
      </c>
      <c r="F30" s="14" t="e">
        <f>IF(E30="","",SUMIFS('Investment Calculator'!$E$30:$E$404,'Investment Calculator'!$C$30:$C$404,"&gt;="&amp;DATE(E30,1,1),'Investment Calculator'!$C$30:$C$404,"&lt;="&amp;DATE(E30,12,31)))</f>
        <v>#N/A</v>
      </c>
      <c r="G30" s="14" t="e">
        <f>IF(E30="","",SUMIFS('Investment Calculator'!$F$30:$F$404,'Investment Calculator'!$C$30:$C$404,"&gt;="&amp;DATE(E30,1,1),'Investment Calculator'!$C$30:$C$404,"&lt;="&amp;DATE(E30,12,31)))</f>
        <v>#N/A</v>
      </c>
      <c r="H30" s="14" t="e">
        <f>IF(E30="","",SUMIFS('Investment Calculator'!$G$30:$G$404,'Investment Calculator'!$C$30:$C$404,"&gt;="&amp;DATE(E30,1,1),'Investment Calculator'!$C$30:$C$404,"&lt;="&amp;DATE(E30,12,31)))</f>
        <v>#N/A</v>
      </c>
      <c r="I30" s="14" t="e">
        <f t="shared" si="1"/>
        <v>#N/A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8" x14ac:dyDescent="0.35">
      <c r="A31" s="7"/>
      <c r="B31" s="7"/>
      <c r="C31" s="7"/>
      <c r="D31" s="7"/>
      <c r="E31" s="10" t="e">
        <f t="shared" si="0"/>
        <v>#N/A</v>
      </c>
      <c r="F31" s="14" t="e">
        <f>IF(E31="","",SUMIFS('Investment Calculator'!$E$30:$E$404,'Investment Calculator'!$C$30:$C$404,"&gt;="&amp;DATE(E31,1,1),'Investment Calculator'!$C$30:$C$404,"&lt;="&amp;DATE(E31,12,31)))</f>
        <v>#N/A</v>
      </c>
      <c r="G31" s="14" t="e">
        <f>IF(E31="","",SUMIFS('Investment Calculator'!$F$30:$F$404,'Investment Calculator'!$C$30:$C$404,"&gt;="&amp;DATE(E31,1,1),'Investment Calculator'!$C$30:$C$404,"&lt;="&amp;DATE(E31,12,31)))</f>
        <v>#N/A</v>
      </c>
      <c r="H31" s="14" t="e">
        <f>IF(E31="","",SUMIFS('Investment Calculator'!$G$30:$G$404,'Investment Calculator'!$C$30:$C$404,"&gt;="&amp;DATE(E31,1,1),'Investment Calculator'!$C$30:$C$404,"&lt;="&amp;DATE(E31,12,31)))</f>
        <v>#N/A</v>
      </c>
      <c r="I31" s="14" t="e">
        <f t="shared" si="1"/>
        <v>#N/A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8" x14ac:dyDescent="0.35">
      <c r="A32" s="7"/>
      <c r="B32" s="7"/>
      <c r="C32" s="7"/>
      <c r="D32" s="7"/>
      <c r="E32" s="10" t="e">
        <f t="shared" si="0"/>
        <v>#N/A</v>
      </c>
      <c r="F32" s="14" t="e">
        <f>IF(E32="","",SUMIFS('Investment Calculator'!$E$30:$E$404,'Investment Calculator'!$C$30:$C$404,"&gt;="&amp;DATE(E32,1,1),'Investment Calculator'!$C$30:$C$404,"&lt;="&amp;DATE(E32,12,31)))</f>
        <v>#N/A</v>
      </c>
      <c r="G32" s="14" t="e">
        <f>IF(E32="","",SUMIFS('Investment Calculator'!$F$30:$F$404,'Investment Calculator'!$C$30:$C$404,"&gt;="&amp;DATE(E32,1,1),'Investment Calculator'!$C$30:$C$404,"&lt;="&amp;DATE(E32,12,31)))</f>
        <v>#N/A</v>
      </c>
      <c r="H32" s="14" t="e">
        <f>IF(E32="","",SUMIFS('Investment Calculator'!$G$30:$G$404,'Investment Calculator'!$C$30:$C$404,"&gt;="&amp;DATE(E32,1,1),'Investment Calculator'!$C$30:$C$404,"&lt;="&amp;DATE(E32,12,31)))</f>
        <v>#N/A</v>
      </c>
      <c r="I32" s="14" t="e">
        <f t="shared" si="1"/>
        <v>#N/A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8" x14ac:dyDescent="0.35">
      <c r="A33" s="7"/>
      <c r="B33" s="7"/>
      <c r="C33" s="7"/>
      <c r="D33" s="7"/>
      <c r="E33" s="10" t="e">
        <f t="shared" si="0"/>
        <v>#N/A</v>
      </c>
      <c r="F33" s="14" t="e">
        <f>IF(E33="","",SUMIFS('Investment Calculator'!$E$30:$E$404,'Investment Calculator'!$C$30:$C$404,"&gt;="&amp;DATE(E33,1,1),'Investment Calculator'!$C$30:$C$404,"&lt;="&amp;DATE(E33,12,31)))</f>
        <v>#N/A</v>
      </c>
      <c r="G33" s="14" t="e">
        <f>IF(E33="","",SUMIFS('Investment Calculator'!$F$30:$F$404,'Investment Calculator'!$C$30:$C$404,"&gt;="&amp;DATE(E33,1,1),'Investment Calculator'!$C$30:$C$404,"&lt;="&amp;DATE(E33,12,31)))</f>
        <v>#N/A</v>
      </c>
      <c r="H33" s="14" t="e">
        <f>IF(E33="","",SUMIFS('Investment Calculator'!$G$30:$G$404,'Investment Calculator'!$C$30:$C$404,"&gt;="&amp;DATE(E33,1,1),'Investment Calculator'!$C$30:$C$404,"&lt;="&amp;DATE(E33,12,31)))</f>
        <v>#N/A</v>
      </c>
      <c r="I33" s="14" t="e">
        <f t="shared" si="1"/>
        <v>#N/A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8" x14ac:dyDescent="0.35">
      <c r="A34" s="7"/>
      <c r="B34" s="7"/>
      <c r="C34" s="7"/>
      <c r="D34" s="7"/>
      <c r="E34" s="10" t="e">
        <f t="shared" si="0"/>
        <v>#N/A</v>
      </c>
      <c r="F34" s="14" t="e">
        <f>IF(E34="","",SUMIFS('Investment Calculator'!$E$30:$E$404,'Investment Calculator'!$C$30:$C$404,"&gt;="&amp;DATE(E34,1,1),'Investment Calculator'!$C$30:$C$404,"&lt;="&amp;DATE(E34,12,31)))</f>
        <v>#N/A</v>
      </c>
      <c r="G34" s="14" t="e">
        <f>IF(E34="","",SUMIFS('Investment Calculator'!$F$30:$F$404,'Investment Calculator'!$C$30:$C$404,"&gt;="&amp;DATE(E34,1,1),'Investment Calculator'!$C$30:$C$404,"&lt;="&amp;DATE(E34,12,31)))</f>
        <v>#N/A</v>
      </c>
      <c r="H34" s="14" t="e">
        <f>IF(E34="","",SUMIFS('Investment Calculator'!$G$30:$G$404,'Investment Calculator'!$C$30:$C$404,"&gt;="&amp;DATE(E34,1,1),'Investment Calculator'!$C$30:$C$404,"&lt;="&amp;DATE(E34,12,31)))</f>
        <v>#N/A</v>
      </c>
      <c r="I34" s="14" t="e">
        <f t="shared" si="1"/>
        <v>#N/A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8" x14ac:dyDescent="0.35">
      <c r="A35" s="7"/>
      <c r="B35" s="7"/>
      <c r="C35" s="7"/>
      <c r="D35" s="7"/>
      <c r="E35" s="10" t="e">
        <f t="shared" si="0"/>
        <v>#N/A</v>
      </c>
      <c r="F35" s="14" t="e">
        <f>IF(E35="","",SUMIFS('Investment Calculator'!$E$30:$E$404,'Investment Calculator'!$C$30:$C$404,"&gt;="&amp;DATE(E35,1,1),'Investment Calculator'!$C$30:$C$404,"&lt;="&amp;DATE(E35,12,31)))</f>
        <v>#N/A</v>
      </c>
      <c r="G35" s="14" t="e">
        <f>IF(E35="","",SUMIFS('Investment Calculator'!$F$30:$F$404,'Investment Calculator'!$C$30:$C$404,"&gt;="&amp;DATE(E35,1,1),'Investment Calculator'!$C$30:$C$404,"&lt;="&amp;DATE(E35,12,31)))</f>
        <v>#N/A</v>
      </c>
      <c r="H35" s="14" t="e">
        <f>IF(E35="","",SUMIFS('Investment Calculator'!$G$30:$G$404,'Investment Calculator'!$C$30:$C$404,"&gt;="&amp;DATE(E35,1,1),'Investment Calculator'!$C$30:$C$404,"&lt;="&amp;DATE(E35,12,31)))</f>
        <v>#N/A</v>
      </c>
      <c r="I35" s="14" t="e">
        <f t="shared" si="1"/>
        <v>#N/A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8" x14ac:dyDescent="0.35">
      <c r="A36" s="7"/>
      <c r="B36" s="7"/>
      <c r="C36" s="7"/>
      <c r="D36" s="7"/>
      <c r="E36" s="10" t="e">
        <f t="shared" si="0"/>
        <v>#N/A</v>
      </c>
      <c r="F36" s="14" t="e">
        <f>IF(E36="","",SUMIFS('Investment Calculator'!$E$30:$E$404,'Investment Calculator'!$C$30:$C$404,"&gt;="&amp;DATE(E36,1,1),'Investment Calculator'!$C$30:$C$404,"&lt;="&amp;DATE(E36,12,31)))</f>
        <v>#N/A</v>
      </c>
      <c r="G36" s="14" t="e">
        <f>IF(E36="","",SUMIFS('Investment Calculator'!$F$30:$F$404,'Investment Calculator'!$C$30:$C$404,"&gt;="&amp;DATE(E36,1,1),'Investment Calculator'!$C$30:$C$404,"&lt;="&amp;DATE(E36,12,31)))</f>
        <v>#N/A</v>
      </c>
      <c r="H36" s="14" t="e">
        <f>IF(E36="","",SUMIFS('Investment Calculator'!$G$30:$G$404,'Investment Calculator'!$C$30:$C$404,"&gt;="&amp;DATE(E36,1,1),'Investment Calculator'!$C$30:$C$404,"&lt;="&amp;DATE(E36,12,31)))</f>
        <v>#N/A</v>
      </c>
      <c r="I36" s="14" t="e">
        <f t="shared" si="1"/>
        <v>#N/A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8" x14ac:dyDescent="0.35">
      <c r="A37" s="7"/>
      <c r="B37" s="7"/>
      <c r="C37" s="7"/>
      <c r="D37" s="7"/>
      <c r="E37" s="10" t="e">
        <f t="shared" si="0"/>
        <v>#N/A</v>
      </c>
      <c r="F37" s="14" t="e">
        <f>IF(E37="","",SUMIFS('Investment Calculator'!$E$30:$E$404,'Investment Calculator'!$C$30:$C$404,"&gt;="&amp;DATE(E37,1,1),'Investment Calculator'!$C$30:$C$404,"&lt;="&amp;DATE(E37,12,31)))</f>
        <v>#N/A</v>
      </c>
      <c r="G37" s="14" t="e">
        <f>IF(E37="","",SUMIFS('Investment Calculator'!$F$30:$F$404,'Investment Calculator'!$C$30:$C$404,"&gt;="&amp;DATE(E37,1,1),'Investment Calculator'!$C$30:$C$404,"&lt;="&amp;DATE(E37,12,31)))</f>
        <v>#N/A</v>
      </c>
      <c r="H37" s="14" t="e">
        <f>IF(E37="","",SUMIFS('Investment Calculator'!$G$30:$G$404,'Investment Calculator'!$C$30:$C$404,"&gt;="&amp;DATE(E37,1,1),'Investment Calculator'!$C$30:$C$404,"&lt;="&amp;DATE(E37,12,31)))</f>
        <v>#N/A</v>
      </c>
      <c r="I37" s="14" t="e">
        <f t="shared" si="1"/>
        <v>#N/A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8" x14ac:dyDescent="0.35">
      <c r="A38" s="7"/>
      <c r="B38" s="7"/>
      <c r="C38" s="7"/>
      <c r="D38" s="7"/>
      <c r="E38" s="10" t="e">
        <f t="shared" si="0"/>
        <v>#N/A</v>
      </c>
      <c r="F38" s="14" t="e">
        <f>IF(E38="","",SUMIFS('Investment Calculator'!$E$30:$E$404,'Investment Calculator'!$C$30:$C$404,"&gt;="&amp;DATE(E38,1,1),'Investment Calculator'!$C$30:$C$404,"&lt;="&amp;DATE(E38,12,31)))</f>
        <v>#N/A</v>
      </c>
      <c r="G38" s="14" t="e">
        <f>IF(E38="","",SUMIFS('Investment Calculator'!$F$30:$F$404,'Investment Calculator'!$C$30:$C$404,"&gt;="&amp;DATE(E38,1,1),'Investment Calculator'!$C$30:$C$404,"&lt;="&amp;DATE(E38,12,31)))</f>
        <v>#N/A</v>
      </c>
      <c r="H38" s="14" t="e">
        <f>IF(E38="","",SUMIFS('Investment Calculator'!$G$30:$G$404,'Investment Calculator'!$C$30:$C$404,"&gt;="&amp;DATE(E38,1,1),'Investment Calculator'!$C$30:$C$404,"&lt;="&amp;DATE(E38,12,31)))</f>
        <v>#N/A</v>
      </c>
      <c r="I38" s="14" t="e">
        <f t="shared" si="1"/>
        <v>#N/A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8" x14ac:dyDescent="0.35">
      <c r="A39" s="7"/>
      <c r="B39" s="7"/>
      <c r="C39" s="7"/>
      <c r="D39" s="7"/>
      <c r="E39" s="10" t="e">
        <f t="shared" si="0"/>
        <v>#N/A</v>
      </c>
      <c r="F39" s="14" t="e">
        <f>IF(E39="","",SUMIFS('Investment Calculator'!$E$30:$E$404,'Investment Calculator'!$C$30:$C$404,"&gt;="&amp;DATE(E39,1,1),'Investment Calculator'!$C$30:$C$404,"&lt;="&amp;DATE(E39,12,31)))</f>
        <v>#N/A</v>
      </c>
      <c r="G39" s="14" t="e">
        <f>IF(E39="","",SUMIFS('Investment Calculator'!$F$30:$F$404,'Investment Calculator'!$C$30:$C$404,"&gt;="&amp;DATE(E39,1,1),'Investment Calculator'!$C$30:$C$404,"&lt;="&amp;DATE(E39,12,31)))</f>
        <v>#N/A</v>
      </c>
      <c r="H39" s="14" t="e">
        <f>IF(E39="","",SUMIFS('Investment Calculator'!$G$30:$G$404,'Investment Calculator'!$C$30:$C$404,"&gt;="&amp;DATE(E39,1,1),'Investment Calculator'!$C$30:$C$404,"&lt;="&amp;DATE(E39,12,31)))</f>
        <v>#N/A</v>
      </c>
      <c r="I39" s="14" t="e">
        <f t="shared" si="1"/>
        <v>#N/A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x14ac:dyDescent="0.35">
      <c r="A40" s="7"/>
      <c r="B40" s="7"/>
      <c r="C40" s="7"/>
      <c r="D40" s="7"/>
      <c r="E40" s="10" t="e">
        <f t="shared" si="0"/>
        <v>#N/A</v>
      </c>
      <c r="F40" s="14" t="e">
        <f>IF(E40="","",SUMIFS('Investment Calculator'!$E$30:$E$404,'Investment Calculator'!$C$30:$C$404,"&gt;="&amp;DATE(E40,1,1),'Investment Calculator'!$C$30:$C$404,"&lt;="&amp;DATE(E40,12,31)))</f>
        <v>#N/A</v>
      </c>
      <c r="G40" s="14" t="e">
        <f>IF(E40="","",SUMIFS('Investment Calculator'!$F$30:$F$404,'Investment Calculator'!$C$30:$C$404,"&gt;="&amp;DATE(E40,1,1),'Investment Calculator'!$C$30:$C$404,"&lt;="&amp;DATE(E40,12,31)))</f>
        <v>#N/A</v>
      </c>
      <c r="H40" s="14" t="e">
        <f>IF(E40="","",SUMIFS('Investment Calculator'!$G$30:$G$404,'Investment Calculator'!$C$30:$C$404,"&gt;="&amp;DATE(E40,1,1),'Investment Calculator'!$C$30:$C$404,"&lt;="&amp;DATE(E40,12,31)))</f>
        <v>#N/A</v>
      </c>
      <c r="I40" s="14" t="e">
        <f t="shared" si="1"/>
        <v>#N/A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8" x14ac:dyDescent="0.35">
      <c r="A41" s="7"/>
      <c r="B41" s="7"/>
      <c r="C41" s="7"/>
      <c r="D41" s="7"/>
      <c r="E41" s="10" t="e">
        <f t="shared" si="0"/>
        <v>#N/A</v>
      </c>
      <c r="F41" s="14" t="e">
        <f>IF(E41="","",SUMIFS('Investment Calculator'!$E$30:$E$404,'Investment Calculator'!$C$30:$C$404,"&gt;="&amp;DATE(E41,1,1),'Investment Calculator'!$C$30:$C$404,"&lt;="&amp;DATE(E41,12,31)))</f>
        <v>#N/A</v>
      </c>
      <c r="G41" s="14" t="e">
        <f>IF(E41="","",SUMIFS('Investment Calculator'!$F$30:$F$404,'Investment Calculator'!$C$30:$C$404,"&gt;="&amp;DATE(E41,1,1),'Investment Calculator'!$C$30:$C$404,"&lt;="&amp;DATE(E41,12,31)))</f>
        <v>#N/A</v>
      </c>
      <c r="H41" s="14" t="e">
        <f>IF(E41="","",SUMIFS('Investment Calculator'!$G$30:$G$404,'Investment Calculator'!$C$30:$C$404,"&gt;="&amp;DATE(E41,1,1),'Investment Calculator'!$C$30:$C$404,"&lt;="&amp;DATE(E41,12,31)))</f>
        <v>#N/A</v>
      </c>
      <c r="I41" s="14" t="e">
        <f t="shared" si="1"/>
        <v>#N/A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8" x14ac:dyDescent="0.35">
      <c r="A42" s="7"/>
      <c r="B42" s="7"/>
      <c r="C42" s="7"/>
      <c r="D42" s="7"/>
      <c r="E42" s="10" t="e">
        <f t="shared" si="0"/>
        <v>#N/A</v>
      </c>
      <c r="F42" s="14" t="e">
        <f>IF(E42="","",SUMIFS('Investment Calculator'!$E$30:$E$404,'Investment Calculator'!$C$30:$C$404,"&gt;="&amp;DATE(E42,1,1),'Investment Calculator'!$C$30:$C$404,"&lt;="&amp;DATE(E42,12,31)))</f>
        <v>#N/A</v>
      </c>
      <c r="G42" s="14" t="e">
        <f>IF(E42="","",SUMIFS('Investment Calculator'!$F$30:$F$404,'Investment Calculator'!$C$30:$C$404,"&gt;="&amp;DATE(E42,1,1),'Investment Calculator'!$C$30:$C$404,"&lt;="&amp;DATE(E42,12,31)))</f>
        <v>#N/A</v>
      </c>
      <c r="H42" s="14" t="e">
        <f>IF(E42="","",SUMIFS('Investment Calculator'!$G$30:$G$404,'Investment Calculator'!$C$30:$C$404,"&gt;="&amp;DATE(E42,1,1),'Investment Calculator'!$C$30:$C$404,"&lt;="&amp;DATE(E42,12,31)))</f>
        <v>#N/A</v>
      </c>
      <c r="I42" s="14" t="e">
        <f t="shared" si="1"/>
        <v>#N/A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8" x14ac:dyDescent="0.35">
      <c r="A43" s="7"/>
      <c r="B43" s="7"/>
      <c r="C43" s="7"/>
      <c r="D43" s="7"/>
      <c r="E43" s="10" t="e">
        <f t="shared" si="0"/>
        <v>#N/A</v>
      </c>
      <c r="F43" s="14" t="e">
        <f>IF(E43="","",SUMIFS('Investment Calculator'!$E$30:$E$404,'Investment Calculator'!$C$30:$C$404,"&gt;="&amp;DATE(E43,1,1),'Investment Calculator'!$C$30:$C$404,"&lt;="&amp;DATE(E43,12,31)))</f>
        <v>#N/A</v>
      </c>
      <c r="G43" s="14" t="e">
        <f>IF(E43="","",SUMIFS('Investment Calculator'!$F$30:$F$404,'Investment Calculator'!$C$30:$C$404,"&gt;="&amp;DATE(E43,1,1),'Investment Calculator'!$C$30:$C$404,"&lt;="&amp;DATE(E43,12,31)))</f>
        <v>#N/A</v>
      </c>
      <c r="H43" s="14" t="e">
        <f>IF(E43="","",SUMIFS('Investment Calculator'!$G$30:$G$404,'Investment Calculator'!$C$30:$C$404,"&gt;="&amp;DATE(E43,1,1),'Investment Calculator'!$C$30:$C$404,"&lt;="&amp;DATE(E43,12,31)))</f>
        <v>#N/A</v>
      </c>
      <c r="I43" s="14" t="e">
        <f t="shared" si="1"/>
        <v>#N/A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8" x14ac:dyDescent="0.35">
      <c r="A44" s="7"/>
      <c r="B44" s="7"/>
      <c r="C44" s="7"/>
      <c r="D44" s="7"/>
      <c r="E44" s="10" t="e">
        <f t="shared" si="0"/>
        <v>#N/A</v>
      </c>
      <c r="F44" s="14" t="e">
        <f>IF(E44="","",SUMIFS('Investment Calculator'!$E$30:$E$404,'Investment Calculator'!$C$30:$C$404,"&gt;="&amp;DATE(E44,1,1),'Investment Calculator'!$C$30:$C$404,"&lt;="&amp;DATE(E44,12,31)))</f>
        <v>#N/A</v>
      </c>
      <c r="G44" s="14" t="e">
        <f>IF(E44="","",SUMIFS('Investment Calculator'!$F$30:$F$404,'Investment Calculator'!$C$30:$C$404,"&gt;="&amp;DATE(E44,1,1),'Investment Calculator'!$C$30:$C$404,"&lt;="&amp;DATE(E44,12,31)))</f>
        <v>#N/A</v>
      </c>
      <c r="H44" s="14" t="e">
        <f>IF(E44="","",SUMIFS('Investment Calculator'!$G$30:$G$404,'Investment Calculator'!$C$30:$C$404,"&gt;="&amp;DATE(E44,1,1),'Investment Calculator'!$C$30:$C$404,"&lt;="&amp;DATE(E44,12,31)))</f>
        <v>#N/A</v>
      </c>
      <c r="I44" s="14" t="e">
        <f t="shared" si="1"/>
        <v>#N/A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8" x14ac:dyDescent="0.35">
      <c r="A45" s="7"/>
      <c r="B45" s="7"/>
      <c r="C45" s="7"/>
      <c r="D45" s="7"/>
      <c r="E45" s="10" t="e">
        <f t="shared" si="0"/>
        <v>#N/A</v>
      </c>
      <c r="F45" s="14" t="e">
        <f>IF(E45="","",SUMIFS('Investment Calculator'!$E$30:$E$404,'Investment Calculator'!$C$30:$C$404,"&gt;="&amp;DATE(E45,1,1),'Investment Calculator'!$C$30:$C$404,"&lt;="&amp;DATE(E45,12,31)))</f>
        <v>#N/A</v>
      </c>
      <c r="G45" s="14" t="e">
        <f>IF(E45="","",SUMIFS('Investment Calculator'!$F$30:$F$404,'Investment Calculator'!$C$30:$C$404,"&gt;="&amp;DATE(E45,1,1),'Investment Calculator'!$C$30:$C$404,"&lt;="&amp;DATE(E45,12,31)))</f>
        <v>#N/A</v>
      </c>
      <c r="H45" s="14" t="e">
        <f>IF(E45="","",SUMIFS('Investment Calculator'!$G$30:$G$404,'Investment Calculator'!$C$30:$C$404,"&gt;="&amp;DATE(E45,1,1),'Investment Calculator'!$C$30:$C$404,"&lt;="&amp;DATE(E45,12,31)))</f>
        <v>#N/A</v>
      </c>
      <c r="I45" s="14" t="e">
        <f t="shared" si="1"/>
        <v>#N/A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8" x14ac:dyDescent="0.35">
      <c r="A46" s="7"/>
      <c r="B46" s="7"/>
      <c r="C46" s="7"/>
      <c r="D46" s="7"/>
      <c r="E46" s="10" t="e">
        <f t="shared" si="0"/>
        <v>#N/A</v>
      </c>
      <c r="F46" s="14" t="e">
        <f>IF(E46="","",SUMIFS('Investment Calculator'!$E$30:$E$404,'Investment Calculator'!$C$30:$C$404,"&gt;="&amp;DATE(E46,1,1),'Investment Calculator'!$C$30:$C$404,"&lt;="&amp;DATE(E46,12,31)))</f>
        <v>#N/A</v>
      </c>
      <c r="G46" s="14" t="e">
        <f>IF(E46="","",SUMIFS('Investment Calculator'!$F$30:$F$404,'Investment Calculator'!$C$30:$C$404,"&gt;="&amp;DATE(E46,1,1),'Investment Calculator'!$C$30:$C$404,"&lt;="&amp;DATE(E46,12,31)))</f>
        <v>#N/A</v>
      </c>
      <c r="H46" s="14" t="e">
        <f>IF(E46="","",SUMIFS('Investment Calculator'!$G$30:$G$404,'Investment Calculator'!$C$30:$C$404,"&gt;="&amp;DATE(E46,1,1),'Investment Calculator'!$C$30:$C$404,"&lt;="&amp;DATE(E46,12,31)))</f>
        <v>#N/A</v>
      </c>
      <c r="I46" s="14" t="e">
        <f t="shared" si="1"/>
        <v>#N/A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8" x14ac:dyDescent="0.35">
      <c r="A47" s="7"/>
      <c r="B47" s="7"/>
      <c r="C47" s="7"/>
      <c r="D47" s="7"/>
      <c r="E47" s="10" t="e">
        <f t="shared" si="0"/>
        <v>#N/A</v>
      </c>
      <c r="F47" s="14" t="e">
        <f>IF(E47="","",SUMIFS('Investment Calculator'!$E$30:$E$404,'Investment Calculator'!$C$30:$C$404,"&gt;="&amp;DATE(E47,1,1),'Investment Calculator'!$C$30:$C$404,"&lt;="&amp;DATE(E47,12,31)))</f>
        <v>#N/A</v>
      </c>
      <c r="G47" s="14" t="e">
        <f>IF(E47="","",SUMIFS('Investment Calculator'!$F$30:$F$404,'Investment Calculator'!$C$30:$C$404,"&gt;="&amp;DATE(E47,1,1),'Investment Calculator'!$C$30:$C$404,"&lt;="&amp;DATE(E47,12,31)))</f>
        <v>#N/A</v>
      </c>
      <c r="H47" s="14" t="e">
        <f>IF(E47="","",SUMIFS('Investment Calculator'!$G$30:$G$404,'Investment Calculator'!$C$30:$C$404,"&gt;="&amp;DATE(E47,1,1),'Investment Calculator'!$C$30:$C$404,"&lt;="&amp;DATE(E47,12,31)))</f>
        <v>#N/A</v>
      </c>
      <c r="I47" s="14" t="e">
        <f t="shared" si="1"/>
        <v>#N/A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8" x14ac:dyDescent="0.35">
      <c r="A48" s="7"/>
      <c r="B48" s="7"/>
      <c r="C48" s="7"/>
      <c r="D48" s="7"/>
      <c r="E48" s="10" t="e">
        <f t="shared" si="0"/>
        <v>#N/A</v>
      </c>
      <c r="F48" s="14" t="e">
        <f>IF(E48="","",SUMIFS('Investment Calculator'!$E$30:$E$404,'Investment Calculator'!$C$30:$C$404,"&gt;="&amp;DATE(E48,1,1),'Investment Calculator'!$C$30:$C$404,"&lt;="&amp;DATE(E48,12,31)))</f>
        <v>#N/A</v>
      </c>
      <c r="G48" s="14" t="e">
        <f>IF(E48="","",SUMIFS('Investment Calculator'!$F$30:$F$404,'Investment Calculator'!$C$30:$C$404,"&gt;="&amp;DATE(E48,1,1),'Investment Calculator'!$C$30:$C$404,"&lt;="&amp;DATE(E48,12,31)))</f>
        <v>#N/A</v>
      </c>
      <c r="H48" s="14" t="e">
        <f>IF(E48="","",SUMIFS('Investment Calculator'!$G$30:$G$404,'Investment Calculator'!$C$30:$C$404,"&gt;="&amp;DATE(E48,1,1),'Investment Calculator'!$C$30:$C$404,"&lt;="&amp;DATE(E48,12,31)))</f>
        <v>#N/A</v>
      </c>
      <c r="I48" s="14" t="e">
        <f t="shared" si="1"/>
        <v>#N/A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8" x14ac:dyDescent="0.35">
      <c r="A49" s="7"/>
      <c r="B49" s="7"/>
      <c r="C49" s="7"/>
      <c r="D49" s="7"/>
      <c r="E49" s="10" t="e">
        <f t="shared" si="0"/>
        <v>#N/A</v>
      </c>
      <c r="F49" s="14" t="e">
        <f>IF(E49="","",SUMIFS('Investment Calculator'!$E$30:$E$404,'Investment Calculator'!$C$30:$C$404,"&gt;="&amp;DATE(E49,1,1),'Investment Calculator'!$C$30:$C$404,"&lt;="&amp;DATE(E49,12,31)))</f>
        <v>#N/A</v>
      </c>
      <c r="G49" s="14" t="e">
        <f>IF(E49="","",SUMIFS('Investment Calculator'!$F$30:$F$404,'Investment Calculator'!$C$30:$C$404,"&gt;="&amp;DATE(E49,1,1),'Investment Calculator'!$C$30:$C$404,"&lt;="&amp;DATE(E49,12,31)))</f>
        <v>#N/A</v>
      </c>
      <c r="H49" s="14" t="e">
        <f>IF(E49="","",SUMIFS('Investment Calculator'!$G$30:$G$404,'Investment Calculator'!$C$30:$C$404,"&gt;="&amp;DATE(E49,1,1),'Investment Calculator'!$C$30:$C$404,"&lt;="&amp;DATE(E49,12,31)))</f>
        <v>#N/A</v>
      </c>
      <c r="I49" s="14" t="e">
        <f t="shared" si="1"/>
        <v>#N/A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8" x14ac:dyDescent="0.35">
      <c r="A50" s="7"/>
      <c r="B50" s="7"/>
      <c r="C50" s="7"/>
      <c r="D50" s="7"/>
      <c r="E50" s="10" t="e">
        <f t="shared" si="0"/>
        <v>#N/A</v>
      </c>
      <c r="F50" s="14" t="e">
        <f>IF(E50="","",SUMIFS('Investment Calculator'!$E$30:$E$404,'Investment Calculator'!$C$30:$C$404,"&gt;="&amp;DATE(E50,1,1),'Investment Calculator'!$C$30:$C$404,"&lt;="&amp;DATE(E50,12,31)))</f>
        <v>#N/A</v>
      </c>
      <c r="G50" s="14" t="e">
        <f>IF(E50="","",SUMIFS('Investment Calculator'!$F$30:$F$404,'Investment Calculator'!$C$30:$C$404,"&gt;="&amp;DATE(E50,1,1),'Investment Calculator'!$C$30:$C$404,"&lt;="&amp;DATE(E50,12,31)))</f>
        <v>#N/A</v>
      </c>
      <c r="H50" s="14" t="e">
        <f>IF(E50="","",SUMIFS('Investment Calculator'!$G$30:$G$404,'Investment Calculator'!$C$30:$C$404,"&gt;="&amp;DATE(E50,1,1),'Investment Calculator'!$C$30:$C$404,"&lt;="&amp;DATE(E50,12,31)))</f>
        <v>#N/A</v>
      </c>
      <c r="I50" s="14" t="e">
        <f t="shared" si="1"/>
        <v>#N/A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8" x14ac:dyDescent="0.35">
      <c r="A51" s="7"/>
      <c r="B51" s="7"/>
      <c r="C51" s="7"/>
      <c r="D51" s="7"/>
      <c r="E51" s="10" t="e">
        <f t="shared" si="0"/>
        <v>#N/A</v>
      </c>
      <c r="F51" s="14" t="e">
        <f>IF(E51="","",SUMIFS('Investment Calculator'!$E$30:$E$404,'Investment Calculator'!$C$30:$C$404,"&gt;="&amp;DATE(E51,1,1),'Investment Calculator'!$C$30:$C$404,"&lt;="&amp;DATE(E51,12,31)))</f>
        <v>#N/A</v>
      </c>
      <c r="G51" s="14" t="e">
        <f>IF(E51="","",SUMIFS('Investment Calculator'!$F$30:$F$404,'Investment Calculator'!$C$30:$C$404,"&gt;="&amp;DATE(E51,1,1),'Investment Calculator'!$C$30:$C$404,"&lt;="&amp;DATE(E51,12,31)))</f>
        <v>#N/A</v>
      </c>
      <c r="H51" s="14" t="e">
        <f>IF(E51="","",SUMIFS('Investment Calculator'!$G$30:$G$404,'Investment Calculator'!$C$30:$C$404,"&gt;="&amp;DATE(E51,1,1),'Investment Calculator'!$C$30:$C$404,"&lt;="&amp;DATE(E51,12,31)))</f>
        <v>#N/A</v>
      </c>
      <c r="I51" s="14" t="e">
        <f t="shared" si="1"/>
        <v>#N/A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8" x14ac:dyDescent="0.35">
      <c r="A52" s="7"/>
      <c r="B52" s="7"/>
      <c r="C52" s="7"/>
      <c r="D52" s="7"/>
      <c r="E52" s="10" t="e">
        <f t="shared" si="0"/>
        <v>#N/A</v>
      </c>
      <c r="F52" s="14" t="e">
        <f>IF(E52="","",SUMIFS('Investment Calculator'!$E$30:$E$404,'Investment Calculator'!$C$30:$C$404,"&gt;="&amp;DATE(E52,1,1),'Investment Calculator'!$C$30:$C$404,"&lt;="&amp;DATE(E52,12,31)))</f>
        <v>#N/A</v>
      </c>
      <c r="G52" s="14" t="e">
        <f>IF(E52="","",SUMIFS('Investment Calculator'!$F$30:$F$404,'Investment Calculator'!$C$30:$C$404,"&gt;="&amp;DATE(E52,1,1),'Investment Calculator'!$C$30:$C$404,"&lt;="&amp;DATE(E52,12,31)))</f>
        <v>#N/A</v>
      </c>
      <c r="H52" s="14" t="e">
        <f>IF(E52="","",SUMIFS('Investment Calculator'!$G$30:$G$404,'Investment Calculator'!$C$30:$C$404,"&gt;="&amp;DATE(E52,1,1),'Investment Calculator'!$C$30:$C$404,"&lt;="&amp;DATE(E52,12,31)))</f>
        <v>#N/A</v>
      </c>
      <c r="I52" s="14" t="e">
        <f t="shared" si="1"/>
        <v>#N/A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8" x14ac:dyDescent="0.35">
      <c r="A53" s="7"/>
      <c r="B53" s="7"/>
      <c r="C53" s="7"/>
      <c r="D53" s="7"/>
      <c r="E53" s="10" t="e">
        <f t="shared" si="0"/>
        <v>#N/A</v>
      </c>
      <c r="F53" s="14" t="e">
        <f>IF(E53="","",SUMIFS('Investment Calculator'!$E$30:$E$404,'Investment Calculator'!$C$30:$C$404,"&gt;="&amp;DATE(E53,1,1),'Investment Calculator'!$C$30:$C$404,"&lt;="&amp;DATE(E53,12,31)))</f>
        <v>#N/A</v>
      </c>
      <c r="G53" s="14" t="e">
        <f>IF(E53="","",SUMIFS('Investment Calculator'!$F$30:$F$404,'Investment Calculator'!$C$30:$C$404,"&gt;="&amp;DATE(E53,1,1),'Investment Calculator'!$C$30:$C$404,"&lt;="&amp;DATE(E53,12,31)))</f>
        <v>#N/A</v>
      </c>
      <c r="H53" s="14" t="e">
        <f>IF(E53="","",SUMIFS('Investment Calculator'!$G$30:$G$404,'Investment Calculator'!$C$30:$C$404,"&gt;="&amp;DATE(E53,1,1),'Investment Calculator'!$C$30:$C$404,"&lt;="&amp;DATE(E53,12,31)))</f>
        <v>#N/A</v>
      </c>
      <c r="I53" s="14" t="e">
        <f t="shared" si="1"/>
        <v>#N/A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8" x14ac:dyDescent="0.35">
      <c r="A54" s="7"/>
      <c r="B54" s="7"/>
      <c r="C54" s="7"/>
      <c r="D54" s="7"/>
      <c r="E54" s="10" t="e">
        <f t="shared" si="0"/>
        <v>#N/A</v>
      </c>
      <c r="F54" s="14" t="e">
        <f>IF(E54="","",SUMIFS('Investment Calculator'!$E$30:$E$404,'Investment Calculator'!$C$30:$C$404,"&gt;="&amp;DATE(E54,1,1),'Investment Calculator'!$C$30:$C$404,"&lt;="&amp;DATE(E54,12,31)))</f>
        <v>#N/A</v>
      </c>
      <c r="G54" s="14" t="e">
        <f>IF(E54="","",SUMIFS('Investment Calculator'!$F$30:$F$404,'Investment Calculator'!$C$30:$C$404,"&gt;="&amp;DATE(E54,1,1),'Investment Calculator'!$C$30:$C$404,"&lt;="&amp;DATE(E54,12,31)))</f>
        <v>#N/A</v>
      </c>
      <c r="H54" s="14" t="e">
        <f>IF(E54="","",SUMIFS('Investment Calculator'!$G$30:$G$404,'Investment Calculator'!$C$30:$C$404,"&gt;="&amp;DATE(E54,1,1),'Investment Calculator'!$C$30:$C$404,"&lt;="&amp;DATE(E54,12,31)))</f>
        <v>#N/A</v>
      </c>
      <c r="I54" s="14" t="e">
        <f t="shared" si="1"/>
        <v>#N/A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8" x14ac:dyDescent="0.35">
      <c r="A55" s="7"/>
      <c r="B55" s="7"/>
      <c r="C55" s="7"/>
      <c r="D55" s="7"/>
      <c r="E55" s="10" t="e">
        <f t="shared" si="0"/>
        <v>#N/A</v>
      </c>
      <c r="F55" s="14" t="e">
        <f>IF(E55="","",SUMIFS('Investment Calculator'!$E$30:$E$404,'Investment Calculator'!$C$30:$C$404,"&gt;="&amp;DATE(E55,1,1),'Investment Calculator'!$C$30:$C$404,"&lt;="&amp;DATE(E55,12,31)))</f>
        <v>#N/A</v>
      </c>
      <c r="G55" s="14" t="e">
        <f>IF(E55="","",SUMIFS('Investment Calculator'!$F$30:$F$404,'Investment Calculator'!$C$30:$C$404,"&gt;="&amp;DATE(E55,1,1),'Investment Calculator'!$C$30:$C$404,"&lt;="&amp;DATE(E55,12,31)))</f>
        <v>#N/A</v>
      </c>
      <c r="H55" s="14" t="e">
        <f>IF(E55="","",SUMIFS('Investment Calculator'!$G$30:$G$404,'Investment Calculator'!$C$30:$C$404,"&gt;="&amp;DATE(E55,1,1),'Investment Calculator'!$C$30:$C$404,"&lt;="&amp;DATE(E55,12,31)))</f>
        <v>#N/A</v>
      </c>
      <c r="I55" s="14" t="e">
        <f t="shared" si="1"/>
        <v>#N/A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8" x14ac:dyDescent="0.35">
      <c r="A56" s="7"/>
      <c r="B56" s="7"/>
      <c r="C56" s="7"/>
      <c r="D56" s="7"/>
      <c r="E56" s="10" t="e">
        <f t="shared" si="0"/>
        <v>#N/A</v>
      </c>
      <c r="F56" s="14" t="e">
        <f>IF(E56="","",SUMIFS('Investment Calculator'!$E$30:$E$404,'Investment Calculator'!$C$30:$C$404,"&gt;="&amp;DATE(E56,1,1),'Investment Calculator'!$C$30:$C$404,"&lt;="&amp;DATE(E56,12,31)))</f>
        <v>#N/A</v>
      </c>
      <c r="G56" s="14" t="e">
        <f>IF(E56="","",SUMIFS('Investment Calculator'!$F$30:$F$404,'Investment Calculator'!$C$30:$C$404,"&gt;="&amp;DATE(E56,1,1),'Investment Calculator'!$C$30:$C$404,"&lt;="&amp;DATE(E56,12,31)))</f>
        <v>#N/A</v>
      </c>
      <c r="H56" s="14" t="e">
        <f>IF(E56="","",SUMIFS('Investment Calculator'!$G$30:$G$404,'Investment Calculator'!$C$30:$C$404,"&gt;="&amp;DATE(E56,1,1),'Investment Calculator'!$C$30:$C$404,"&lt;="&amp;DATE(E56,12,31)))</f>
        <v>#N/A</v>
      </c>
      <c r="I56" s="14" t="e">
        <f t="shared" si="1"/>
        <v>#N/A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8" x14ac:dyDescent="0.35">
      <c r="A57" s="7"/>
      <c r="B57" s="7"/>
      <c r="C57" s="7"/>
      <c r="D57" s="7"/>
      <c r="E57" s="10" t="e">
        <f t="shared" si="0"/>
        <v>#N/A</v>
      </c>
      <c r="F57" s="14" t="e">
        <f>IF(E57="","",SUMIFS('Investment Calculator'!$E$30:$E$404,'Investment Calculator'!$C$30:$C$404,"&gt;="&amp;DATE(E57,1,1),'Investment Calculator'!$C$30:$C$404,"&lt;="&amp;DATE(E57,12,31)))</f>
        <v>#N/A</v>
      </c>
      <c r="G57" s="14" t="e">
        <f>IF(E57="","",SUMIFS('Investment Calculator'!$F$30:$F$404,'Investment Calculator'!$C$30:$C$404,"&gt;="&amp;DATE(E57,1,1),'Investment Calculator'!$C$30:$C$404,"&lt;="&amp;DATE(E57,12,31)))</f>
        <v>#N/A</v>
      </c>
      <c r="H57" s="14" t="e">
        <f>IF(E57="","",SUMIFS('Investment Calculator'!$G$30:$G$404,'Investment Calculator'!$C$30:$C$404,"&gt;="&amp;DATE(E57,1,1),'Investment Calculator'!$C$30:$C$404,"&lt;="&amp;DATE(E57,12,31)))</f>
        <v>#N/A</v>
      </c>
      <c r="I57" s="14" t="e">
        <f t="shared" si="1"/>
        <v>#N/A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8" x14ac:dyDescent="0.35">
      <c r="A58" s="7"/>
      <c r="B58" s="7"/>
      <c r="C58" s="7"/>
      <c r="D58" s="7"/>
      <c r="E58" s="10" t="e">
        <f t="shared" si="0"/>
        <v>#N/A</v>
      </c>
      <c r="F58" s="14" t="e">
        <f>IF(E58="","",SUMIFS('Investment Calculator'!$E$30:$E$404,'Investment Calculator'!$C$30:$C$404,"&gt;="&amp;DATE(E58,1,1),'Investment Calculator'!$C$30:$C$404,"&lt;="&amp;DATE(E58,12,31)))</f>
        <v>#N/A</v>
      </c>
      <c r="G58" s="14" t="e">
        <f>IF(E58="","",SUMIFS('Investment Calculator'!$F$30:$F$404,'Investment Calculator'!$C$30:$C$404,"&gt;="&amp;DATE(E58,1,1),'Investment Calculator'!$C$30:$C$404,"&lt;="&amp;DATE(E58,12,31)))</f>
        <v>#N/A</v>
      </c>
      <c r="H58" s="14" t="e">
        <f>IF(E58="","",SUMIFS('Investment Calculator'!$G$30:$G$404,'Investment Calculator'!$C$30:$C$404,"&gt;="&amp;DATE(E58,1,1),'Investment Calculator'!$C$30:$C$404,"&lt;="&amp;DATE(E58,12,31)))</f>
        <v>#N/A</v>
      </c>
      <c r="I58" s="14" t="e">
        <f t="shared" si="1"/>
        <v>#N/A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8" x14ac:dyDescent="0.35">
      <c r="A59" s="7"/>
      <c r="B59" s="7"/>
      <c r="C59" s="7"/>
      <c r="D59" s="7"/>
      <c r="E59" s="10" t="e">
        <f t="shared" si="0"/>
        <v>#N/A</v>
      </c>
      <c r="F59" s="14" t="e">
        <f>IF(E59="","",SUMIFS('Investment Calculator'!$E$30:$E$404,'Investment Calculator'!$C$30:$C$404,"&gt;="&amp;DATE(E59,1,1),'Investment Calculator'!$C$30:$C$404,"&lt;="&amp;DATE(E59,12,31)))</f>
        <v>#N/A</v>
      </c>
      <c r="G59" s="14" t="e">
        <f>IF(E59="","",SUMIFS('Investment Calculator'!$F$30:$F$404,'Investment Calculator'!$C$30:$C$404,"&gt;="&amp;DATE(E59,1,1),'Investment Calculator'!$C$30:$C$404,"&lt;="&amp;DATE(E59,12,31)))</f>
        <v>#N/A</v>
      </c>
      <c r="H59" s="14" t="e">
        <f>IF(E59="","",SUMIFS('Investment Calculator'!$G$30:$G$404,'Investment Calculator'!$C$30:$C$404,"&gt;="&amp;DATE(E59,1,1),'Investment Calculator'!$C$30:$C$404,"&lt;="&amp;DATE(E59,12,31)))</f>
        <v>#N/A</v>
      </c>
      <c r="I59" s="14" t="e">
        <f t="shared" si="1"/>
        <v>#N/A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8" x14ac:dyDescent="0.35">
      <c r="A60" s="7"/>
      <c r="B60" s="7"/>
      <c r="C60" s="7"/>
      <c r="D60" s="7"/>
      <c r="E60" s="10" t="e">
        <f t="shared" si="0"/>
        <v>#N/A</v>
      </c>
      <c r="F60" s="14" t="e">
        <f>IF(E60="","",SUMIFS('Investment Calculator'!$E$30:$E$404,'Investment Calculator'!$C$30:$C$404,"&gt;="&amp;DATE(E60,1,1),'Investment Calculator'!$C$30:$C$404,"&lt;="&amp;DATE(E60,12,31)))</f>
        <v>#N/A</v>
      </c>
      <c r="G60" s="14" t="e">
        <f>IF(E60="","",SUMIFS('Investment Calculator'!$F$30:$F$404,'Investment Calculator'!$C$30:$C$404,"&gt;="&amp;DATE(E60,1,1),'Investment Calculator'!$C$30:$C$404,"&lt;="&amp;DATE(E60,12,31)))</f>
        <v>#N/A</v>
      </c>
      <c r="H60" s="14" t="e">
        <f>IF(E60="","",SUMIFS('Investment Calculator'!$G$30:$G$404,'Investment Calculator'!$C$30:$C$404,"&gt;="&amp;DATE(E60,1,1),'Investment Calculator'!$C$30:$C$404,"&lt;="&amp;DATE(E60,12,31)))</f>
        <v>#N/A</v>
      </c>
      <c r="I60" s="14" t="e">
        <f t="shared" si="1"/>
        <v>#N/A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8" x14ac:dyDescent="0.35">
      <c r="A61" s="7"/>
      <c r="B61" s="7"/>
      <c r="C61" s="7"/>
      <c r="D61" s="7"/>
      <c r="E61" s="10" t="e">
        <f t="shared" si="0"/>
        <v>#N/A</v>
      </c>
      <c r="F61" s="14" t="e">
        <f>IF(E61="","",SUMIFS('Investment Calculator'!$E$30:$E$404,'Investment Calculator'!$C$30:$C$404,"&gt;="&amp;DATE(E61,1,1),'Investment Calculator'!$C$30:$C$404,"&lt;="&amp;DATE(E61,12,31)))</f>
        <v>#N/A</v>
      </c>
      <c r="G61" s="14" t="e">
        <f>IF(E61="","",SUMIFS('Investment Calculator'!$F$30:$F$404,'Investment Calculator'!$C$30:$C$404,"&gt;="&amp;DATE(E61,1,1),'Investment Calculator'!$C$30:$C$404,"&lt;="&amp;DATE(E61,12,31)))</f>
        <v>#N/A</v>
      </c>
      <c r="H61" s="14" t="e">
        <f>IF(E61="","",SUMIFS('Investment Calculator'!$G$30:$G$404,'Investment Calculator'!$C$30:$C$404,"&gt;="&amp;DATE(E61,1,1),'Investment Calculator'!$C$30:$C$404,"&lt;="&amp;DATE(E61,12,31)))</f>
        <v>#N/A</v>
      </c>
      <c r="I61" s="14" t="e">
        <f t="shared" si="1"/>
        <v>#N/A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8" x14ac:dyDescent="0.35">
      <c r="A62" s="7"/>
      <c r="B62" s="7"/>
      <c r="C62" s="7"/>
      <c r="D62" s="7"/>
      <c r="E62" s="10" t="e">
        <f t="shared" si="0"/>
        <v>#N/A</v>
      </c>
      <c r="F62" s="14" t="e">
        <f>IF(E62="","",SUMIFS('Investment Calculator'!$E$30:$E$404,'Investment Calculator'!$C$30:$C$404,"&gt;="&amp;DATE(E62,1,1),'Investment Calculator'!$C$30:$C$404,"&lt;="&amp;DATE(E62,12,31)))</f>
        <v>#N/A</v>
      </c>
      <c r="G62" s="14" t="e">
        <f>IF(E62="","",SUMIFS('Investment Calculator'!$F$30:$F$404,'Investment Calculator'!$C$30:$C$404,"&gt;="&amp;DATE(E62,1,1),'Investment Calculator'!$C$30:$C$404,"&lt;="&amp;DATE(E62,12,31)))</f>
        <v>#N/A</v>
      </c>
      <c r="H62" s="14" t="e">
        <f>IF(E62="","",SUMIFS('Investment Calculator'!$G$30:$G$404,'Investment Calculator'!$C$30:$C$404,"&gt;="&amp;DATE(E62,1,1),'Investment Calculator'!$C$30:$C$404,"&lt;="&amp;DATE(E62,12,31)))</f>
        <v>#N/A</v>
      </c>
      <c r="I62" s="14" t="e">
        <f t="shared" si="1"/>
        <v>#N/A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8" x14ac:dyDescent="0.35">
      <c r="A63" s="7"/>
      <c r="B63" s="7"/>
      <c r="C63" s="7"/>
      <c r="D63" s="7"/>
      <c r="E63" s="10" t="e">
        <f t="shared" si="0"/>
        <v>#N/A</v>
      </c>
      <c r="F63" s="14" t="e">
        <f>IF(E63="","",SUMIFS('Investment Calculator'!$E$30:$E$404,'Investment Calculator'!$C$30:$C$404,"&gt;="&amp;DATE(E63,1,1),'Investment Calculator'!$C$30:$C$404,"&lt;="&amp;DATE(E63,12,31)))</f>
        <v>#N/A</v>
      </c>
      <c r="G63" s="14" t="e">
        <f>IF(E63="","",SUMIFS('Investment Calculator'!$F$30:$F$404,'Investment Calculator'!$C$30:$C$404,"&gt;="&amp;DATE(E63,1,1),'Investment Calculator'!$C$30:$C$404,"&lt;="&amp;DATE(E63,12,31)))</f>
        <v>#N/A</v>
      </c>
      <c r="H63" s="14" t="e">
        <f>IF(E63="","",SUMIFS('Investment Calculator'!$G$30:$G$404,'Investment Calculator'!$C$30:$C$404,"&gt;="&amp;DATE(E63,1,1),'Investment Calculator'!$C$30:$C$404,"&lt;="&amp;DATE(E63,12,31)))</f>
        <v>#N/A</v>
      </c>
      <c r="I63" s="14" t="e">
        <f t="shared" si="1"/>
        <v>#N/A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8" x14ac:dyDescent="0.35">
      <c r="A64" s="7"/>
      <c r="B64" s="7"/>
      <c r="C64" s="7"/>
      <c r="D64" s="7"/>
      <c r="E64" s="10" t="e">
        <f t="shared" si="0"/>
        <v>#N/A</v>
      </c>
      <c r="F64" s="14" t="e">
        <f>IF(E64="","",SUMIFS('Investment Calculator'!$E$30:$E$404,'Investment Calculator'!$C$30:$C$404,"&gt;="&amp;DATE(E64,1,1),'Investment Calculator'!$C$30:$C$404,"&lt;="&amp;DATE(E64,12,31)))</f>
        <v>#N/A</v>
      </c>
      <c r="G64" s="14" t="e">
        <f>IF(E64="","",SUMIFS('Investment Calculator'!$F$30:$F$404,'Investment Calculator'!$C$30:$C$404,"&gt;="&amp;DATE(E64,1,1),'Investment Calculator'!$C$30:$C$404,"&lt;="&amp;DATE(E64,12,31)))</f>
        <v>#N/A</v>
      </c>
      <c r="H64" s="14" t="e">
        <f>IF(E64="","",SUMIFS('Investment Calculator'!$G$30:$G$404,'Investment Calculator'!$C$30:$C$404,"&gt;="&amp;DATE(E64,1,1),'Investment Calculator'!$C$30:$C$404,"&lt;="&amp;DATE(E64,12,31)))</f>
        <v>#N/A</v>
      </c>
      <c r="I64" s="14" t="e">
        <f t="shared" si="1"/>
        <v>#N/A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8" x14ac:dyDescent="0.35">
      <c r="A65" s="7"/>
      <c r="B65" s="7"/>
      <c r="C65" s="7"/>
      <c r="D65" s="7"/>
      <c r="E65" s="10" t="e">
        <f t="shared" si="0"/>
        <v>#N/A</v>
      </c>
      <c r="F65" s="14" t="e">
        <f>IF(E65="","",SUMIFS('Investment Calculator'!$E$30:$E$404,'Investment Calculator'!$C$30:$C$404,"&gt;="&amp;DATE(E65,1,1),'Investment Calculator'!$C$30:$C$404,"&lt;="&amp;DATE(E65,12,31)))</f>
        <v>#N/A</v>
      </c>
      <c r="G65" s="14" t="e">
        <f>IF(E65="","",SUMIFS('Investment Calculator'!$F$30:$F$404,'Investment Calculator'!$C$30:$C$404,"&gt;="&amp;DATE(E65,1,1),'Investment Calculator'!$C$30:$C$404,"&lt;="&amp;DATE(E65,12,31)))</f>
        <v>#N/A</v>
      </c>
      <c r="H65" s="14" t="e">
        <f>IF(E65="","",SUMIFS('Investment Calculator'!$G$30:$G$404,'Investment Calculator'!$C$30:$C$404,"&gt;="&amp;DATE(E65,1,1),'Investment Calculator'!$C$30:$C$404,"&lt;="&amp;DATE(E65,12,31)))</f>
        <v>#N/A</v>
      </c>
      <c r="I65" s="14" t="e">
        <f t="shared" si="1"/>
        <v>#N/A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8" x14ac:dyDescent="0.35">
      <c r="A66" s="7"/>
      <c r="B66" s="7"/>
      <c r="C66" s="7"/>
      <c r="D66" s="7"/>
      <c r="E66" s="10" t="e">
        <f t="shared" si="0"/>
        <v>#N/A</v>
      </c>
      <c r="F66" s="14" t="e">
        <f>IF(E66="","",SUMIFS('Investment Calculator'!$E$30:$E$404,'Investment Calculator'!$C$30:$C$404,"&gt;="&amp;DATE(E66,1,1),'Investment Calculator'!$C$30:$C$404,"&lt;="&amp;DATE(E66,12,31)))</f>
        <v>#N/A</v>
      </c>
      <c r="G66" s="14" t="e">
        <f>IF(E66="","",SUMIFS('Investment Calculator'!$F$30:$F$404,'Investment Calculator'!$C$30:$C$404,"&gt;="&amp;DATE(E66,1,1),'Investment Calculator'!$C$30:$C$404,"&lt;="&amp;DATE(E66,12,31)))</f>
        <v>#N/A</v>
      </c>
      <c r="H66" s="14" t="e">
        <f>IF(E66="","",SUMIFS('Investment Calculator'!$G$30:$G$404,'Investment Calculator'!$C$30:$C$404,"&gt;="&amp;DATE(E66,1,1),'Investment Calculator'!$C$30:$C$404,"&lt;="&amp;DATE(E66,12,31)))</f>
        <v>#N/A</v>
      </c>
      <c r="I66" s="14" t="e">
        <f t="shared" si="1"/>
        <v>#N/A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" x14ac:dyDescent="0.35">
      <c r="A67" s="7"/>
      <c r="B67" s="7"/>
      <c r="C67" s="7"/>
      <c r="D67" s="7"/>
      <c r="E67" s="10" t="e">
        <f t="shared" si="0"/>
        <v>#N/A</v>
      </c>
      <c r="F67" s="14" t="e">
        <f>IF(E67="","",SUMIFS('Investment Calculator'!$E$30:$E$404,'Investment Calculator'!$C$30:$C$404,"&gt;="&amp;DATE(E67,1,1),'Investment Calculator'!$C$30:$C$404,"&lt;="&amp;DATE(E67,12,31)))</f>
        <v>#N/A</v>
      </c>
      <c r="G67" s="14" t="e">
        <f>IF(E67="","",SUMIFS('Investment Calculator'!$F$30:$F$404,'Investment Calculator'!$C$30:$C$404,"&gt;="&amp;DATE(E67,1,1),'Investment Calculator'!$C$30:$C$404,"&lt;="&amp;DATE(E67,12,31)))</f>
        <v>#N/A</v>
      </c>
      <c r="H67" s="14" t="e">
        <f>IF(E67="","",SUMIFS('Investment Calculator'!$G$30:$G$404,'Investment Calculator'!$C$30:$C$404,"&gt;="&amp;DATE(E67,1,1),'Investment Calculator'!$C$30:$C$404,"&lt;="&amp;DATE(E67,12,31)))</f>
        <v>#N/A</v>
      </c>
      <c r="I67" s="14" t="e">
        <f t="shared" si="1"/>
        <v>#N/A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8" x14ac:dyDescent="0.35">
      <c r="A68" s="7"/>
      <c r="B68" s="7"/>
      <c r="C68" s="7"/>
      <c r="D68" s="7"/>
      <c r="E68" s="10" t="e">
        <f t="shared" ref="E68:E131" si="2">IF(E67&lt;YEAR($B$9),E67+1,NA())</f>
        <v>#N/A</v>
      </c>
      <c r="F68" s="14" t="e">
        <f>IF(E68="","",SUMIFS('Investment Calculator'!$E$30:$E$404,'Investment Calculator'!$C$30:$C$404,"&gt;="&amp;DATE(E68,1,1),'Investment Calculator'!$C$30:$C$404,"&lt;="&amp;DATE(E68,12,31)))</f>
        <v>#N/A</v>
      </c>
      <c r="G68" s="14" t="e">
        <f>IF(E68="","",SUMIFS('Investment Calculator'!$F$30:$F$404,'Investment Calculator'!$C$30:$C$404,"&gt;="&amp;DATE(E68,1,1),'Investment Calculator'!$C$30:$C$404,"&lt;="&amp;DATE(E68,12,31)))</f>
        <v>#N/A</v>
      </c>
      <c r="H68" s="14" t="e">
        <f>IF(E68="","",SUMIFS('Investment Calculator'!$G$30:$G$404,'Investment Calculator'!$C$30:$C$404,"&gt;="&amp;DATE(E68,1,1),'Investment Calculator'!$C$30:$C$404,"&lt;="&amp;DATE(E68,12,31)))</f>
        <v>#N/A</v>
      </c>
      <c r="I68" s="14" t="e">
        <f t="shared" ref="I68:I131" si="3">IF(E68="","",IF(ROUND(I67,0)+ROUND((F68+G68+H68),0)=0,0,I67+F68+G68+H68))</f>
        <v>#N/A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8" x14ac:dyDescent="0.35">
      <c r="A69" s="7"/>
      <c r="B69" s="7"/>
      <c r="C69" s="7"/>
      <c r="D69" s="7"/>
      <c r="E69" s="10" t="e">
        <f t="shared" si="2"/>
        <v>#N/A</v>
      </c>
      <c r="F69" s="14" t="e">
        <f>IF(E69="","",SUMIFS('Investment Calculator'!$E$30:$E$404,'Investment Calculator'!$C$30:$C$404,"&gt;="&amp;DATE(E69,1,1),'Investment Calculator'!$C$30:$C$404,"&lt;="&amp;DATE(E69,12,31)))</f>
        <v>#N/A</v>
      </c>
      <c r="G69" s="14" t="e">
        <f>IF(E69="","",SUMIFS('Investment Calculator'!$F$30:$F$404,'Investment Calculator'!$C$30:$C$404,"&gt;="&amp;DATE(E69,1,1),'Investment Calculator'!$C$30:$C$404,"&lt;="&amp;DATE(E69,12,31)))</f>
        <v>#N/A</v>
      </c>
      <c r="H69" s="14" t="e">
        <f>IF(E69="","",SUMIFS('Investment Calculator'!$G$30:$G$404,'Investment Calculator'!$C$30:$C$404,"&gt;="&amp;DATE(E69,1,1),'Investment Calculator'!$C$30:$C$404,"&lt;="&amp;DATE(E69,12,31)))</f>
        <v>#N/A</v>
      </c>
      <c r="I69" s="14" t="e">
        <f t="shared" si="3"/>
        <v>#N/A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8" x14ac:dyDescent="0.35">
      <c r="A70" s="7"/>
      <c r="B70" s="7"/>
      <c r="C70" s="7"/>
      <c r="D70" s="7"/>
      <c r="E70" s="10" t="e">
        <f t="shared" si="2"/>
        <v>#N/A</v>
      </c>
      <c r="F70" s="14" t="e">
        <f>IF(E70="","",SUMIFS('Investment Calculator'!$E$30:$E$404,'Investment Calculator'!$C$30:$C$404,"&gt;="&amp;DATE(E70,1,1),'Investment Calculator'!$C$30:$C$404,"&lt;="&amp;DATE(E70,12,31)))</f>
        <v>#N/A</v>
      </c>
      <c r="G70" s="14" t="e">
        <f>IF(E70="","",SUMIFS('Investment Calculator'!$F$30:$F$404,'Investment Calculator'!$C$30:$C$404,"&gt;="&amp;DATE(E70,1,1),'Investment Calculator'!$C$30:$C$404,"&lt;="&amp;DATE(E70,12,31)))</f>
        <v>#N/A</v>
      </c>
      <c r="H70" s="14" t="e">
        <f>IF(E70="","",SUMIFS('Investment Calculator'!$G$30:$G$404,'Investment Calculator'!$C$30:$C$404,"&gt;="&amp;DATE(E70,1,1),'Investment Calculator'!$C$30:$C$404,"&lt;="&amp;DATE(E70,12,31)))</f>
        <v>#N/A</v>
      </c>
      <c r="I70" s="14" t="e">
        <f t="shared" si="3"/>
        <v>#N/A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8" x14ac:dyDescent="0.35">
      <c r="A71" s="7"/>
      <c r="B71" s="7"/>
      <c r="C71" s="7"/>
      <c r="D71" s="7"/>
      <c r="E71" s="10" t="e">
        <f t="shared" si="2"/>
        <v>#N/A</v>
      </c>
      <c r="F71" s="14" t="e">
        <f>IF(E71="","",SUMIFS('Investment Calculator'!$E$30:$E$404,'Investment Calculator'!$C$30:$C$404,"&gt;="&amp;DATE(E71,1,1),'Investment Calculator'!$C$30:$C$404,"&lt;="&amp;DATE(E71,12,31)))</f>
        <v>#N/A</v>
      </c>
      <c r="G71" s="14" t="e">
        <f>IF(E71="","",SUMIFS('Investment Calculator'!$F$30:$F$404,'Investment Calculator'!$C$30:$C$404,"&gt;="&amp;DATE(E71,1,1),'Investment Calculator'!$C$30:$C$404,"&lt;="&amp;DATE(E71,12,31)))</f>
        <v>#N/A</v>
      </c>
      <c r="H71" s="14" t="e">
        <f>IF(E71="","",SUMIFS('Investment Calculator'!$G$30:$G$404,'Investment Calculator'!$C$30:$C$404,"&gt;="&amp;DATE(E71,1,1),'Investment Calculator'!$C$30:$C$404,"&lt;="&amp;DATE(E71,12,31)))</f>
        <v>#N/A</v>
      </c>
      <c r="I71" s="14" t="e">
        <f t="shared" si="3"/>
        <v>#N/A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8" x14ac:dyDescent="0.35">
      <c r="A72" s="7"/>
      <c r="B72" s="7"/>
      <c r="C72" s="7"/>
      <c r="D72" s="7"/>
      <c r="E72" s="10" t="e">
        <f t="shared" si="2"/>
        <v>#N/A</v>
      </c>
      <c r="F72" s="14" t="e">
        <f>IF(E72="","",SUMIFS('Investment Calculator'!$E$30:$E$404,'Investment Calculator'!$C$30:$C$404,"&gt;="&amp;DATE(E72,1,1),'Investment Calculator'!$C$30:$C$404,"&lt;="&amp;DATE(E72,12,31)))</f>
        <v>#N/A</v>
      </c>
      <c r="G72" s="14" t="e">
        <f>IF(E72="","",SUMIFS('Investment Calculator'!$F$30:$F$404,'Investment Calculator'!$C$30:$C$404,"&gt;="&amp;DATE(E72,1,1),'Investment Calculator'!$C$30:$C$404,"&lt;="&amp;DATE(E72,12,31)))</f>
        <v>#N/A</v>
      </c>
      <c r="H72" s="14" t="e">
        <f>IF(E72="","",SUMIFS('Investment Calculator'!$G$30:$G$404,'Investment Calculator'!$C$30:$C$404,"&gt;="&amp;DATE(E72,1,1),'Investment Calculator'!$C$30:$C$404,"&lt;="&amp;DATE(E72,12,31)))</f>
        <v>#N/A</v>
      </c>
      <c r="I72" s="14" t="e">
        <f t="shared" si="3"/>
        <v>#N/A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8" x14ac:dyDescent="0.35">
      <c r="A73" s="7"/>
      <c r="B73" s="7"/>
      <c r="C73" s="7"/>
      <c r="D73" s="7"/>
      <c r="E73" s="10" t="e">
        <f t="shared" si="2"/>
        <v>#N/A</v>
      </c>
      <c r="F73" s="14" t="e">
        <f>IF(E73="","",SUMIFS('Investment Calculator'!$E$30:$E$404,'Investment Calculator'!$C$30:$C$404,"&gt;="&amp;DATE(E73,1,1),'Investment Calculator'!$C$30:$C$404,"&lt;="&amp;DATE(E73,12,31)))</f>
        <v>#N/A</v>
      </c>
      <c r="G73" s="14" t="e">
        <f>IF(E73="","",SUMIFS('Investment Calculator'!$F$30:$F$404,'Investment Calculator'!$C$30:$C$404,"&gt;="&amp;DATE(E73,1,1),'Investment Calculator'!$C$30:$C$404,"&lt;="&amp;DATE(E73,12,31)))</f>
        <v>#N/A</v>
      </c>
      <c r="H73" s="14" t="e">
        <f>IF(E73="","",SUMIFS('Investment Calculator'!$G$30:$G$404,'Investment Calculator'!$C$30:$C$404,"&gt;="&amp;DATE(E73,1,1),'Investment Calculator'!$C$30:$C$404,"&lt;="&amp;DATE(E73,12,31)))</f>
        <v>#N/A</v>
      </c>
      <c r="I73" s="14" t="e">
        <f t="shared" si="3"/>
        <v>#N/A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8" x14ac:dyDescent="0.35">
      <c r="A74" s="7"/>
      <c r="B74" s="7"/>
      <c r="C74" s="7"/>
      <c r="D74" s="7"/>
      <c r="E74" s="10" t="e">
        <f t="shared" si="2"/>
        <v>#N/A</v>
      </c>
      <c r="F74" s="14" t="e">
        <f>IF(E74="","",SUMIFS('Investment Calculator'!$E$30:$E$404,'Investment Calculator'!$C$30:$C$404,"&gt;="&amp;DATE(E74,1,1),'Investment Calculator'!$C$30:$C$404,"&lt;="&amp;DATE(E74,12,31)))</f>
        <v>#N/A</v>
      </c>
      <c r="G74" s="14" t="e">
        <f>IF(E74="","",SUMIFS('Investment Calculator'!$F$30:$F$404,'Investment Calculator'!$C$30:$C$404,"&gt;="&amp;DATE(E74,1,1),'Investment Calculator'!$C$30:$C$404,"&lt;="&amp;DATE(E74,12,31)))</f>
        <v>#N/A</v>
      </c>
      <c r="H74" s="14" t="e">
        <f>IF(E74="","",SUMIFS('Investment Calculator'!$G$30:$G$404,'Investment Calculator'!$C$30:$C$404,"&gt;="&amp;DATE(E74,1,1),'Investment Calculator'!$C$30:$C$404,"&lt;="&amp;DATE(E74,12,31)))</f>
        <v>#N/A</v>
      </c>
      <c r="I74" s="14" t="e">
        <f t="shared" si="3"/>
        <v>#N/A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8" x14ac:dyDescent="0.35">
      <c r="A75" s="7"/>
      <c r="B75" s="7"/>
      <c r="C75" s="7"/>
      <c r="D75" s="7"/>
      <c r="E75" s="10" t="e">
        <f t="shared" si="2"/>
        <v>#N/A</v>
      </c>
      <c r="F75" s="14" t="e">
        <f>IF(E75="","",SUMIFS('Investment Calculator'!$E$30:$E$404,'Investment Calculator'!$C$30:$C$404,"&gt;="&amp;DATE(E75,1,1),'Investment Calculator'!$C$30:$C$404,"&lt;="&amp;DATE(E75,12,31)))</f>
        <v>#N/A</v>
      </c>
      <c r="G75" s="14" t="e">
        <f>IF(E75="","",SUMIFS('Investment Calculator'!$F$30:$F$404,'Investment Calculator'!$C$30:$C$404,"&gt;="&amp;DATE(E75,1,1),'Investment Calculator'!$C$30:$C$404,"&lt;="&amp;DATE(E75,12,31)))</f>
        <v>#N/A</v>
      </c>
      <c r="H75" s="14" t="e">
        <f>IF(E75="","",SUMIFS('Investment Calculator'!$G$30:$G$404,'Investment Calculator'!$C$30:$C$404,"&gt;="&amp;DATE(E75,1,1),'Investment Calculator'!$C$30:$C$404,"&lt;="&amp;DATE(E75,12,31)))</f>
        <v>#N/A</v>
      </c>
      <c r="I75" s="14" t="e">
        <f t="shared" si="3"/>
        <v>#N/A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8" x14ac:dyDescent="0.35">
      <c r="A76" s="7"/>
      <c r="B76" s="7"/>
      <c r="C76" s="7"/>
      <c r="D76" s="7"/>
      <c r="E76" s="10" t="e">
        <f t="shared" si="2"/>
        <v>#N/A</v>
      </c>
      <c r="F76" s="14" t="e">
        <f>IF(E76="","",SUMIFS('Investment Calculator'!$E$30:$E$404,'Investment Calculator'!$C$30:$C$404,"&gt;="&amp;DATE(E76,1,1),'Investment Calculator'!$C$30:$C$404,"&lt;="&amp;DATE(E76,12,31)))</f>
        <v>#N/A</v>
      </c>
      <c r="G76" s="14" t="e">
        <f>IF(E76="","",SUMIFS('Investment Calculator'!$F$30:$F$404,'Investment Calculator'!$C$30:$C$404,"&gt;="&amp;DATE(E76,1,1),'Investment Calculator'!$C$30:$C$404,"&lt;="&amp;DATE(E76,12,31)))</f>
        <v>#N/A</v>
      </c>
      <c r="H76" s="14" t="e">
        <f>IF(E76="","",SUMIFS('Investment Calculator'!$G$30:$G$404,'Investment Calculator'!$C$30:$C$404,"&gt;="&amp;DATE(E76,1,1),'Investment Calculator'!$C$30:$C$404,"&lt;="&amp;DATE(E76,12,31)))</f>
        <v>#N/A</v>
      </c>
      <c r="I76" s="14" t="e">
        <f t="shared" si="3"/>
        <v>#N/A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8" x14ac:dyDescent="0.35">
      <c r="A77" s="7"/>
      <c r="B77" s="7"/>
      <c r="C77" s="7"/>
      <c r="D77" s="7"/>
      <c r="E77" s="10" t="e">
        <f t="shared" si="2"/>
        <v>#N/A</v>
      </c>
      <c r="F77" s="14" t="e">
        <f>IF(E77="","",SUMIFS('Investment Calculator'!$E$30:$E$404,'Investment Calculator'!$C$30:$C$404,"&gt;="&amp;DATE(E77,1,1),'Investment Calculator'!$C$30:$C$404,"&lt;="&amp;DATE(E77,12,31)))</f>
        <v>#N/A</v>
      </c>
      <c r="G77" s="14" t="e">
        <f>IF(E77="","",SUMIFS('Investment Calculator'!$F$30:$F$404,'Investment Calculator'!$C$30:$C$404,"&gt;="&amp;DATE(E77,1,1),'Investment Calculator'!$C$30:$C$404,"&lt;="&amp;DATE(E77,12,31)))</f>
        <v>#N/A</v>
      </c>
      <c r="H77" s="14" t="e">
        <f>IF(E77="","",SUMIFS('Investment Calculator'!$G$30:$G$404,'Investment Calculator'!$C$30:$C$404,"&gt;="&amp;DATE(E77,1,1),'Investment Calculator'!$C$30:$C$404,"&lt;="&amp;DATE(E77,12,31)))</f>
        <v>#N/A</v>
      </c>
      <c r="I77" s="14" t="e">
        <f t="shared" si="3"/>
        <v>#N/A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8" x14ac:dyDescent="0.35">
      <c r="A78" s="7"/>
      <c r="B78" s="7"/>
      <c r="C78" s="7"/>
      <c r="D78" s="7"/>
      <c r="E78" s="10" t="e">
        <f t="shared" si="2"/>
        <v>#N/A</v>
      </c>
      <c r="F78" s="14" t="e">
        <f>IF(E78="","",SUMIFS('Investment Calculator'!$E$30:$E$404,'Investment Calculator'!$C$30:$C$404,"&gt;="&amp;DATE(E78,1,1),'Investment Calculator'!$C$30:$C$404,"&lt;="&amp;DATE(E78,12,31)))</f>
        <v>#N/A</v>
      </c>
      <c r="G78" s="14" t="e">
        <f>IF(E78="","",SUMIFS('Investment Calculator'!$F$30:$F$404,'Investment Calculator'!$C$30:$C$404,"&gt;="&amp;DATE(E78,1,1),'Investment Calculator'!$C$30:$C$404,"&lt;="&amp;DATE(E78,12,31)))</f>
        <v>#N/A</v>
      </c>
      <c r="H78" s="14" t="e">
        <f>IF(E78="","",SUMIFS('Investment Calculator'!$G$30:$G$404,'Investment Calculator'!$C$30:$C$404,"&gt;="&amp;DATE(E78,1,1),'Investment Calculator'!$C$30:$C$404,"&lt;="&amp;DATE(E78,12,31)))</f>
        <v>#N/A</v>
      </c>
      <c r="I78" s="14" t="e">
        <f t="shared" si="3"/>
        <v>#N/A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8" x14ac:dyDescent="0.35">
      <c r="A79" s="7"/>
      <c r="B79" s="7"/>
      <c r="C79" s="7"/>
      <c r="D79" s="7"/>
      <c r="E79" s="10" t="e">
        <f t="shared" si="2"/>
        <v>#N/A</v>
      </c>
      <c r="F79" s="14" t="e">
        <f>IF(E79="","",SUMIFS('Investment Calculator'!$E$30:$E$404,'Investment Calculator'!$C$30:$C$404,"&gt;="&amp;DATE(E79,1,1),'Investment Calculator'!$C$30:$C$404,"&lt;="&amp;DATE(E79,12,31)))</f>
        <v>#N/A</v>
      </c>
      <c r="G79" s="14" t="e">
        <f>IF(E79="","",SUMIFS('Investment Calculator'!$F$30:$F$404,'Investment Calculator'!$C$30:$C$404,"&gt;="&amp;DATE(E79,1,1),'Investment Calculator'!$C$30:$C$404,"&lt;="&amp;DATE(E79,12,31)))</f>
        <v>#N/A</v>
      </c>
      <c r="H79" s="14" t="e">
        <f>IF(E79="","",SUMIFS('Investment Calculator'!$G$30:$G$404,'Investment Calculator'!$C$30:$C$404,"&gt;="&amp;DATE(E79,1,1),'Investment Calculator'!$C$30:$C$404,"&lt;="&amp;DATE(E79,12,31)))</f>
        <v>#N/A</v>
      </c>
      <c r="I79" s="14" t="e">
        <f t="shared" si="3"/>
        <v>#N/A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8" x14ac:dyDescent="0.35">
      <c r="A80" s="7"/>
      <c r="B80" s="7"/>
      <c r="C80" s="7"/>
      <c r="D80" s="7"/>
      <c r="E80" s="10" t="e">
        <f t="shared" si="2"/>
        <v>#N/A</v>
      </c>
      <c r="F80" s="14" t="e">
        <f>IF(E80="","",SUMIFS('Investment Calculator'!$E$30:$E$404,'Investment Calculator'!$C$30:$C$404,"&gt;="&amp;DATE(E80,1,1),'Investment Calculator'!$C$30:$C$404,"&lt;="&amp;DATE(E80,12,31)))</f>
        <v>#N/A</v>
      </c>
      <c r="G80" s="14" t="e">
        <f>IF(E80="","",SUMIFS('Investment Calculator'!$F$30:$F$404,'Investment Calculator'!$C$30:$C$404,"&gt;="&amp;DATE(E80,1,1),'Investment Calculator'!$C$30:$C$404,"&lt;="&amp;DATE(E80,12,31)))</f>
        <v>#N/A</v>
      </c>
      <c r="H80" s="14" t="e">
        <f>IF(E80="","",SUMIFS('Investment Calculator'!$G$30:$G$404,'Investment Calculator'!$C$30:$C$404,"&gt;="&amp;DATE(E80,1,1),'Investment Calculator'!$C$30:$C$404,"&lt;="&amp;DATE(E80,12,31)))</f>
        <v>#N/A</v>
      </c>
      <c r="I80" s="14" t="e">
        <f t="shared" si="3"/>
        <v>#N/A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8" x14ac:dyDescent="0.35">
      <c r="A81" s="7"/>
      <c r="B81" s="7"/>
      <c r="C81" s="7"/>
      <c r="D81" s="7"/>
      <c r="E81" s="10" t="e">
        <f t="shared" si="2"/>
        <v>#N/A</v>
      </c>
      <c r="F81" s="14" t="e">
        <f>IF(E81="","",SUMIFS('Investment Calculator'!$E$30:$E$404,'Investment Calculator'!$C$30:$C$404,"&gt;="&amp;DATE(E81,1,1),'Investment Calculator'!$C$30:$C$404,"&lt;="&amp;DATE(E81,12,31)))</f>
        <v>#N/A</v>
      </c>
      <c r="G81" s="14" t="e">
        <f>IF(E81="","",SUMIFS('Investment Calculator'!$F$30:$F$404,'Investment Calculator'!$C$30:$C$404,"&gt;="&amp;DATE(E81,1,1),'Investment Calculator'!$C$30:$C$404,"&lt;="&amp;DATE(E81,12,31)))</f>
        <v>#N/A</v>
      </c>
      <c r="H81" s="14" t="e">
        <f>IF(E81="","",SUMIFS('Investment Calculator'!$G$30:$G$404,'Investment Calculator'!$C$30:$C$404,"&gt;="&amp;DATE(E81,1,1),'Investment Calculator'!$C$30:$C$404,"&lt;="&amp;DATE(E81,12,31)))</f>
        <v>#N/A</v>
      </c>
      <c r="I81" s="14" t="e">
        <f t="shared" si="3"/>
        <v>#N/A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8" x14ac:dyDescent="0.35">
      <c r="A82" s="7"/>
      <c r="B82" s="7"/>
      <c r="C82" s="7"/>
      <c r="D82" s="7"/>
      <c r="E82" s="10" t="e">
        <f t="shared" si="2"/>
        <v>#N/A</v>
      </c>
      <c r="F82" s="14" t="e">
        <f>IF(E82="","",SUMIFS('Investment Calculator'!$E$30:$E$404,'Investment Calculator'!$C$30:$C$404,"&gt;="&amp;DATE(E82,1,1),'Investment Calculator'!$C$30:$C$404,"&lt;="&amp;DATE(E82,12,31)))</f>
        <v>#N/A</v>
      </c>
      <c r="G82" s="14" t="e">
        <f>IF(E82="","",SUMIFS('Investment Calculator'!$F$30:$F$404,'Investment Calculator'!$C$30:$C$404,"&gt;="&amp;DATE(E82,1,1),'Investment Calculator'!$C$30:$C$404,"&lt;="&amp;DATE(E82,12,31)))</f>
        <v>#N/A</v>
      </c>
      <c r="H82" s="14" t="e">
        <f>IF(E82="","",SUMIFS('Investment Calculator'!$G$30:$G$404,'Investment Calculator'!$C$30:$C$404,"&gt;="&amp;DATE(E82,1,1),'Investment Calculator'!$C$30:$C$404,"&lt;="&amp;DATE(E82,12,31)))</f>
        <v>#N/A</v>
      </c>
      <c r="I82" s="14" t="e">
        <f t="shared" si="3"/>
        <v>#N/A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8" x14ac:dyDescent="0.35">
      <c r="A83" s="7"/>
      <c r="B83" s="7"/>
      <c r="C83" s="7"/>
      <c r="D83" s="7"/>
      <c r="E83" s="10" t="e">
        <f t="shared" si="2"/>
        <v>#N/A</v>
      </c>
      <c r="F83" s="14" t="e">
        <f>IF(E83="","",SUMIFS('Investment Calculator'!$E$30:$E$404,'Investment Calculator'!$C$30:$C$404,"&gt;="&amp;DATE(E83,1,1),'Investment Calculator'!$C$30:$C$404,"&lt;="&amp;DATE(E83,12,31)))</f>
        <v>#N/A</v>
      </c>
      <c r="G83" s="14" t="e">
        <f>IF(E83="","",SUMIFS('Investment Calculator'!$F$30:$F$404,'Investment Calculator'!$C$30:$C$404,"&gt;="&amp;DATE(E83,1,1),'Investment Calculator'!$C$30:$C$404,"&lt;="&amp;DATE(E83,12,31)))</f>
        <v>#N/A</v>
      </c>
      <c r="H83" s="14" t="e">
        <f>IF(E83="","",SUMIFS('Investment Calculator'!$G$30:$G$404,'Investment Calculator'!$C$30:$C$404,"&gt;="&amp;DATE(E83,1,1),'Investment Calculator'!$C$30:$C$404,"&lt;="&amp;DATE(E83,12,31)))</f>
        <v>#N/A</v>
      </c>
      <c r="I83" s="14" t="e">
        <f t="shared" si="3"/>
        <v>#N/A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8" x14ac:dyDescent="0.35">
      <c r="A84" s="7"/>
      <c r="B84" s="7"/>
      <c r="C84" s="7"/>
      <c r="D84" s="7"/>
      <c r="E84" s="10" t="e">
        <f t="shared" si="2"/>
        <v>#N/A</v>
      </c>
      <c r="F84" s="14" t="e">
        <f>IF(E84="","",SUMIFS('Investment Calculator'!$E$30:$E$404,'Investment Calculator'!$C$30:$C$404,"&gt;="&amp;DATE(E84,1,1),'Investment Calculator'!$C$30:$C$404,"&lt;="&amp;DATE(E84,12,31)))</f>
        <v>#N/A</v>
      </c>
      <c r="G84" s="14" t="e">
        <f>IF(E84="","",SUMIFS('Investment Calculator'!$F$30:$F$404,'Investment Calculator'!$C$30:$C$404,"&gt;="&amp;DATE(E84,1,1),'Investment Calculator'!$C$30:$C$404,"&lt;="&amp;DATE(E84,12,31)))</f>
        <v>#N/A</v>
      </c>
      <c r="H84" s="14" t="e">
        <f>IF(E84="","",SUMIFS('Investment Calculator'!$G$30:$G$404,'Investment Calculator'!$C$30:$C$404,"&gt;="&amp;DATE(E84,1,1),'Investment Calculator'!$C$30:$C$404,"&lt;="&amp;DATE(E84,12,31)))</f>
        <v>#N/A</v>
      </c>
      <c r="I84" s="14" t="e">
        <f t="shared" si="3"/>
        <v>#N/A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8" x14ac:dyDescent="0.35">
      <c r="A85" s="7"/>
      <c r="B85" s="7"/>
      <c r="C85" s="7"/>
      <c r="D85" s="7"/>
      <c r="E85" s="10" t="e">
        <f t="shared" si="2"/>
        <v>#N/A</v>
      </c>
      <c r="F85" s="14" t="e">
        <f>IF(E85="","",SUMIFS('Investment Calculator'!$E$30:$E$404,'Investment Calculator'!$C$30:$C$404,"&gt;="&amp;DATE(E85,1,1),'Investment Calculator'!$C$30:$C$404,"&lt;="&amp;DATE(E85,12,31)))</f>
        <v>#N/A</v>
      </c>
      <c r="G85" s="14" t="e">
        <f>IF(E85="","",SUMIFS('Investment Calculator'!$F$30:$F$404,'Investment Calculator'!$C$30:$C$404,"&gt;="&amp;DATE(E85,1,1),'Investment Calculator'!$C$30:$C$404,"&lt;="&amp;DATE(E85,12,31)))</f>
        <v>#N/A</v>
      </c>
      <c r="H85" s="14" t="e">
        <f>IF(E85="","",SUMIFS('Investment Calculator'!$G$30:$G$404,'Investment Calculator'!$C$30:$C$404,"&gt;="&amp;DATE(E85,1,1),'Investment Calculator'!$C$30:$C$404,"&lt;="&amp;DATE(E85,12,31)))</f>
        <v>#N/A</v>
      </c>
      <c r="I85" s="14" t="e">
        <f t="shared" si="3"/>
        <v>#N/A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8" x14ac:dyDescent="0.35">
      <c r="A86" s="7"/>
      <c r="B86" s="7"/>
      <c r="C86" s="7"/>
      <c r="D86" s="7"/>
      <c r="E86" s="10" t="e">
        <f t="shared" si="2"/>
        <v>#N/A</v>
      </c>
      <c r="F86" s="14" t="e">
        <f>IF(E86="","",SUMIFS('Investment Calculator'!$E$30:$E$404,'Investment Calculator'!$C$30:$C$404,"&gt;="&amp;DATE(E86,1,1),'Investment Calculator'!$C$30:$C$404,"&lt;="&amp;DATE(E86,12,31)))</f>
        <v>#N/A</v>
      </c>
      <c r="G86" s="14" t="e">
        <f>IF(E86="","",SUMIFS('Investment Calculator'!$F$30:$F$404,'Investment Calculator'!$C$30:$C$404,"&gt;="&amp;DATE(E86,1,1),'Investment Calculator'!$C$30:$C$404,"&lt;="&amp;DATE(E86,12,31)))</f>
        <v>#N/A</v>
      </c>
      <c r="H86" s="14" t="e">
        <f>IF(E86="","",SUMIFS('Investment Calculator'!$G$30:$G$404,'Investment Calculator'!$C$30:$C$404,"&gt;="&amp;DATE(E86,1,1),'Investment Calculator'!$C$30:$C$404,"&lt;="&amp;DATE(E86,12,31)))</f>
        <v>#N/A</v>
      </c>
      <c r="I86" s="14" t="e">
        <f t="shared" si="3"/>
        <v>#N/A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8" x14ac:dyDescent="0.35">
      <c r="A87" s="7"/>
      <c r="B87" s="7"/>
      <c r="C87" s="7"/>
      <c r="D87" s="7"/>
      <c r="E87" s="10" t="e">
        <f t="shared" si="2"/>
        <v>#N/A</v>
      </c>
      <c r="F87" s="14" t="e">
        <f>IF(E87="","",SUMIFS('Investment Calculator'!$E$30:$E$404,'Investment Calculator'!$C$30:$C$404,"&gt;="&amp;DATE(E87,1,1),'Investment Calculator'!$C$30:$C$404,"&lt;="&amp;DATE(E87,12,31)))</f>
        <v>#N/A</v>
      </c>
      <c r="G87" s="14" t="e">
        <f>IF(E87="","",SUMIFS('Investment Calculator'!$F$30:$F$404,'Investment Calculator'!$C$30:$C$404,"&gt;="&amp;DATE(E87,1,1),'Investment Calculator'!$C$30:$C$404,"&lt;="&amp;DATE(E87,12,31)))</f>
        <v>#N/A</v>
      </c>
      <c r="H87" s="14" t="e">
        <f>IF(E87="","",SUMIFS('Investment Calculator'!$G$30:$G$404,'Investment Calculator'!$C$30:$C$404,"&gt;="&amp;DATE(E87,1,1),'Investment Calculator'!$C$30:$C$404,"&lt;="&amp;DATE(E87,12,31)))</f>
        <v>#N/A</v>
      </c>
      <c r="I87" s="14" t="e">
        <f t="shared" si="3"/>
        <v>#N/A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8" x14ac:dyDescent="0.35">
      <c r="A88" s="7"/>
      <c r="B88" s="7"/>
      <c r="C88" s="7"/>
      <c r="D88" s="7"/>
      <c r="E88" s="10" t="e">
        <f t="shared" si="2"/>
        <v>#N/A</v>
      </c>
      <c r="F88" s="14" t="e">
        <f>IF(E88="","",SUMIFS('Investment Calculator'!$E$30:$E$404,'Investment Calculator'!$C$30:$C$404,"&gt;="&amp;DATE(E88,1,1),'Investment Calculator'!$C$30:$C$404,"&lt;="&amp;DATE(E88,12,31)))</f>
        <v>#N/A</v>
      </c>
      <c r="G88" s="14" t="e">
        <f>IF(E88="","",SUMIFS('Investment Calculator'!$F$30:$F$404,'Investment Calculator'!$C$30:$C$404,"&gt;="&amp;DATE(E88,1,1),'Investment Calculator'!$C$30:$C$404,"&lt;="&amp;DATE(E88,12,31)))</f>
        <v>#N/A</v>
      </c>
      <c r="H88" s="14" t="e">
        <f>IF(E88="","",SUMIFS('Investment Calculator'!$G$30:$G$404,'Investment Calculator'!$C$30:$C$404,"&gt;="&amp;DATE(E88,1,1),'Investment Calculator'!$C$30:$C$404,"&lt;="&amp;DATE(E88,12,31)))</f>
        <v>#N/A</v>
      </c>
      <c r="I88" s="14" t="e">
        <f t="shared" si="3"/>
        <v>#N/A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8" x14ac:dyDescent="0.35">
      <c r="A89" s="7"/>
      <c r="B89" s="7"/>
      <c r="C89" s="7"/>
      <c r="D89" s="7"/>
      <c r="E89" s="10" t="e">
        <f t="shared" si="2"/>
        <v>#N/A</v>
      </c>
      <c r="F89" s="14" t="e">
        <f>IF(E89="","",SUMIFS('Investment Calculator'!$E$30:$E$404,'Investment Calculator'!$C$30:$C$404,"&gt;="&amp;DATE(E89,1,1),'Investment Calculator'!$C$30:$C$404,"&lt;="&amp;DATE(E89,12,31)))</f>
        <v>#N/A</v>
      </c>
      <c r="G89" s="14" t="e">
        <f>IF(E89="","",SUMIFS('Investment Calculator'!$F$30:$F$404,'Investment Calculator'!$C$30:$C$404,"&gt;="&amp;DATE(E89,1,1),'Investment Calculator'!$C$30:$C$404,"&lt;="&amp;DATE(E89,12,31)))</f>
        <v>#N/A</v>
      </c>
      <c r="H89" s="14" t="e">
        <f>IF(E89="","",SUMIFS('Investment Calculator'!$G$30:$G$404,'Investment Calculator'!$C$30:$C$404,"&gt;="&amp;DATE(E89,1,1),'Investment Calculator'!$C$30:$C$404,"&lt;="&amp;DATE(E89,12,31)))</f>
        <v>#N/A</v>
      </c>
      <c r="I89" s="14" t="e">
        <f t="shared" si="3"/>
        <v>#N/A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8" x14ac:dyDescent="0.35">
      <c r="A90" s="7"/>
      <c r="B90" s="7"/>
      <c r="C90" s="7"/>
      <c r="D90" s="7"/>
      <c r="E90" s="10" t="e">
        <f t="shared" si="2"/>
        <v>#N/A</v>
      </c>
      <c r="F90" s="14" t="e">
        <f>IF(E90="","",SUMIFS('Investment Calculator'!$E$30:$E$404,'Investment Calculator'!$C$30:$C$404,"&gt;="&amp;DATE(E90,1,1),'Investment Calculator'!$C$30:$C$404,"&lt;="&amp;DATE(E90,12,31)))</f>
        <v>#N/A</v>
      </c>
      <c r="G90" s="14" t="e">
        <f>IF(E90="","",SUMIFS('Investment Calculator'!$F$30:$F$404,'Investment Calculator'!$C$30:$C$404,"&gt;="&amp;DATE(E90,1,1),'Investment Calculator'!$C$30:$C$404,"&lt;="&amp;DATE(E90,12,31)))</f>
        <v>#N/A</v>
      </c>
      <c r="H90" s="14" t="e">
        <f>IF(E90="","",SUMIFS('Investment Calculator'!$G$30:$G$404,'Investment Calculator'!$C$30:$C$404,"&gt;="&amp;DATE(E90,1,1),'Investment Calculator'!$C$30:$C$404,"&lt;="&amp;DATE(E90,12,31)))</f>
        <v>#N/A</v>
      </c>
      <c r="I90" s="14" t="e">
        <f t="shared" si="3"/>
        <v>#N/A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8" x14ac:dyDescent="0.35">
      <c r="A91" s="7"/>
      <c r="B91" s="7"/>
      <c r="C91" s="7"/>
      <c r="D91" s="7"/>
      <c r="E91" s="10" t="e">
        <f t="shared" si="2"/>
        <v>#N/A</v>
      </c>
      <c r="F91" s="14" t="e">
        <f>IF(E91="","",SUMIFS('Investment Calculator'!$E$30:$E$404,'Investment Calculator'!$C$30:$C$404,"&gt;="&amp;DATE(E91,1,1),'Investment Calculator'!$C$30:$C$404,"&lt;="&amp;DATE(E91,12,31)))</f>
        <v>#N/A</v>
      </c>
      <c r="G91" s="14" t="e">
        <f>IF(E91="","",SUMIFS('Investment Calculator'!$F$30:$F$404,'Investment Calculator'!$C$30:$C$404,"&gt;="&amp;DATE(E91,1,1),'Investment Calculator'!$C$30:$C$404,"&lt;="&amp;DATE(E91,12,31)))</f>
        <v>#N/A</v>
      </c>
      <c r="H91" s="14" t="e">
        <f>IF(E91="","",SUMIFS('Investment Calculator'!$G$30:$G$404,'Investment Calculator'!$C$30:$C$404,"&gt;="&amp;DATE(E91,1,1),'Investment Calculator'!$C$30:$C$404,"&lt;="&amp;DATE(E91,12,31)))</f>
        <v>#N/A</v>
      </c>
      <c r="I91" s="14" t="e">
        <f t="shared" si="3"/>
        <v>#N/A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8" x14ac:dyDescent="0.35">
      <c r="A92" s="7"/>
      <c r="B92" s="7"/>
      <c r="C92" s="7"/>
      <c r="D92" s="7"/>
      <c r="E92" s="10" t="e">
        <f t="shared" si="2"/>
        <v>#N/A</v>
      </c>
      <c r="F92" s="14" t="e">
        <f>IF(E92="","",SUMIFS('Investment Calculator'!$E$30:$E$404,'Investment Calculator'!$C$30:$C$404,"&gt;="&amp;DATE(E92,1,1),'Investment Calculator'!$C$30:$C$404,"&lt;="&amp;DATE(E92,12,31)))</f>
        <v>#N/A</v>
      </c>
      <c r="G92" s="14" t="e">
        <f>IF(E92="","",SUMIFS('Investment Calculator'!$F$30:$F$404,'Investment Calculator'!$C$30:$C$404,"&gt;="&amp;DATE(E92,1,1),'Investment Calculator'!$C$30:$C$404,"&lt;="&amp;DATE(E92,12,31)))</f>
        <v>#N/A</v>
      </c>
      <c r="H92" s="14" t="e">
        <f>IF(E92="","",SUMIFS('Investment Calculator'!$G$30:$G$404,'Investment Calculator'!$C$30:$C$404,"&gt;="&amp;DATE(E92,1,1),'Investment Calculator'!$C$30:$C$404,"&lt;="&amp;DATE(E92,12,31)))</f>
        <v>#N/A</v>
      </c>
      <c r="I92" s="14" t="e">
        <f t="shared" si="3"/>
        <v>#N/A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8" x14ac:dyDescent="0.35">
      <c r="A93" s="7"/>
      <c r="B93" s="7"/>
      <c r="C93" s="7"/>
      <c r="D93" s="7"/>
      <c r="E93" s="10" t="e">
        <f t="shared" si="2"/>
        <v>#N/A</v>
      </c>
      <c r="F93" s="14" t="e">
        <f>IF(E93="","",SUMIFS('Investment Calculator'!$E$30:$E$404,'Investment Calculator'!$C$30:$C$404,"&gt;="&amp;DATE(E93,1,1),'Investment Calculator'!$C$30:$C$404,"&lt;="&amp;DATE(E93,12,31)))</f>
        <v>#N/A</v>
      </c>
      <c r="G93" s="14" t="e">
        <f>IF(E93="","",SUMIFS('Investment Calculator'!$F$30:$F$404,'Investment Calculator'!$C$30:$C$404,"&gt;="&amp;DATE(E93,1,1),'Investment Calculator'!$C$30:$C$404,"&lt;="&amp;DATE(E93,12,31)))</f>
        <v>#N/A</v>
      </c>
      <c r="H93" s="14" t="e">
        <f>IF(E93="","",SUMIFS('Investment Calculator'!$G$30:$G$404,'Investment Calculator'!$C$30:$C$404,"&gt;="&amp;DATE(E93,1,1),'Investment Calculator'!$C$30:$C$404,"&lt;="&amp;DATE(E93,12,31)))</f>
        <v>#N/A</v>
      </c>
      <c r="I93" s="14" t="e">
        <f t="shared" si="3"/>
        <v>#N/A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8" x14ac:dyDescent="0.35">
      <c r="A94" s="7"/>
      <c r="B94" s="7"/>
      <c r="C94" s="7"/>
      <c r="D94" s="7"/>
      <c r="E94" s="10" t="e">
        <f t="shared" si="2"/>
        <v>#N/A</v>
      </c>
      <c r="F94" s="14" t="e">
        <f>IF(E94="","",SUMIFS('Investment Calculator'!$E$30:$E$404,'Investment Calculator'!$C$30:$C$404,"&gt;="&amp;DATE(E94,1,1),'Investment Calculator'!$C$30:$C$404,"&lt;="&amp;DATE(E94,12,31)))</f>
        <v>#N/A</v>
      </c>
      <c r="G94" s="14" t="e">
        <f>IF(E94="","",SUMIFS('Investment Calculator'!$F$30:$F$404,'Investment Calculator'!$C$30:$C$404,"&gt;="&amp;DATE(E94,1,1),'Investment Calculator'!$C$30:$C$404,"&lt;="&amp;DATE(E94,12,31)))</f>
        <v>#N/A</v>
      </c>
      <c r="H94" s="14" t="e">
        <f>IF(E94="","",SUMIFS('Investment Calculator'!$G$30:$G$404,'Investment Calculator'!$C$30:$C$404,"&gt;="&amp;DATE(E94,1,1),'Investment Calculator'!$C$30:$C$404,"&lt;="&amp;DATE(E94,12,31)))</f>
        <v>#N/A</v>
      </c>
      <c r="I94" s="14" t="e">
        <f t="shared" si="3"/>
        <v>#N/A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8" x14ac:dyDescent="0.35">
      <c r="A95" s="7"/>
      <c r="B95" s="7"/>
      <c r="C95" s="7"/>
      <c r="D95" s="7"/>
      <c r="E95" s="10" t="e">
        <f t="shared" si="2"/>
        <v>#N/A</v>
      </c>
      <c r="F95" s="14" t="e">
        <f>IF(E95="","",SUMIFS('Investment Calculator'!$E$30:$E$404,'Investment Calculator'!$C$30:$C$404,"&gt;="&amp;DATE(E95,1,1),'Investment Calculator'!$C$30:$C$404,"&lt;="&amp;DATE(E95,12,31)))</f>
        <v>#N/A</v>
      </c>
      <c r="G95" s="14" t="e">
        <f>IF(E95="","",SUMIFS('Investment Calculator'!$F$30:$F$404,'Investment Calculator'!$C$30:$C$404,"&gt;="&amp;DATE(E95,1,1),'Investment Calculator'!$C$30:$C$404,"&lt;="&amp;DATE(E95,12,31)))</f>
        <v>#N/A</v>
      </c>
      <c r="H95" s="14" t="e">
        <f>IF(E95="","",SUMIFS('Investment Calculator'!$G$30:$G$404,'Investment Calculator'!$C$30:$C$404,"&gt;="&amp;DATE(E95,1,1),'Investment Calculator'!$C$30:$C$404,"&lt;="&amp;DATE(E95,12,31)))</f>
        <v>#N/A</v>
      </c>
      <c r="I95" s="14" t="e">
        <f t="shared" si="3"/>
        <v>#N/A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8" x14ac:dyDescent="0.35">
      <c r="A96" s="7"/>
      <c r="B96" s="7"/>
      <c r="C96" s="7"/>
      <c r="D96" s="7"/>
      <c r="E96" s="10" t="e">
        <f t="shared" si="2"/>
        <v>#N/A</v>
      </c>
      <c r="F96" s="14" t="e">
        <f>IF(E96="","",SUMIFS('Investment Calculator'!$E$30:$E$404,'Investment Calculator'!$C$30:$C$404,"&gt;="&amp;DATE(E96,1,1),'Investment Calculator'!$C$30:$C$404,"&lt;="&amp;DATE(E96,12,31)))</f>
        <v>#N/A</v>
      </c>
      <c r="G96" s="14" t="e">
        <f>IF(E96="","",SUMIFS('Investment Calculator'!$F$30:$F$404,'Investment Calculator'!$C$30:$C$404,"&gt;="&amp;DATE(E96,1,1),'Investment Calculator'!$C$30:$C$404,"&lt;="&amp;DATE(E96,12,31)))</f>
        <v>#N/A</v>
      </c>
      <c r="H96" s="14" t="e">
        <f>IF(E96="","",SUMIFS('Investment Calculator'!$G$30:$G$404,'Investment Calculator'!$C$30:$C$404,"&gt;="&amp;DATE(E96,1,1),'Investment Calculator'!$C$30:$C$404,"&lt;="&amp;DATE(E96,12,31)))</f>
        <v>#N/A</v>
      </c>
      <c r="I96" s="14" t="e">
        <f t="shared" si="3"/>
        <v>#N/A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8" x14ac:dyDescent="0.35">
      <c r="A97" s="7"/>
      <c r="B97" s="7"/>
      <c r="C97" s="7"/>
      <c r="D97" s="7"/>
      <c r="E97" s="10" t="e">
        <f t="shared" si="2"/>
        <v>#N/A</v>
      </c>
      <c r="F97" s="14" t="e">
        <f>IF(E97="","",SUMIFS('Investment Calculator'!$E$30:$E$404,'Investment Calculator'!$C$30:$C$404,"&gt;="&amp;DATE(E97,1,1),'Investment Calculator'!$C$30:$C$404,"&lt;="&amp;DATE(E97,12,31)))</f>
        <v>#N/A</v>
      </c>
      <c r="G97" s="14" t="e">
        <f>IF(E97="","",SUMIFS('Investment Calculator'!$F$30:$F$404,'Investment Calculator'!$C$30:$C$404,"&gt;="&amp;DATE(E97,1,1),'Investment Calculator'!$C$30:$C$404,"&lt;="&amp;DATE(E97,12,31)))</f>
        <v>#N/A</v>
      </c>
      <c r="H97" s="14" t="e">
        <f>IF(E97="","",SUMIFS('Investment Calculator'!$G$30:$G$404,'Investment Calculator'!$C$30:$C$404,"&gt;="&amp;DATE(E97,1,1),'Investment Calculator'!$C$30:$C$404,"&lt;="&amp;DATE(E97,12,31)))</f>
        <v>#N/A</v>
      </c>
      <c r="I97" s="14" t="e">
        <f t="shared" si="3"/>
        <v>#N/A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8" x14ac:dyDescent="0.35">
      <c r="A98" s="7"/>
      <c r="B98" s="7"/>
      <c r="C98" s="7"/>
      <c r="D98" s="7"/>
      <c r="E98" s="10" t="e">
        <f t="shared" si="2"/>
        <v>#N/A</v>
      </c>
      <c r="F98" s="14" t="e">
        <f>IF(E98="","",SUMIFS('Investment Calculator'!$E$30:$E$404,'Investment Calculator'!$C$30:$C$404,"&gt;="&amp;DATE(E98,1,1),'Investment Calculator'!$C$30:$C$404,"&lt;="&amp;DATE(E98,12,31)))</f>
        <v>#N/A</v>
      </c>
      <c r="G98" s="14" t="e">
        <f>IF(E98="","",SUMIFS('Investment Calculator'!$F$30:$F$404,'Investment Calculator'!$C$30:$C$404,"&gt;="&amp;DATE(E98,1,1),'Investment Calculator'!$C$30:$C$404,"&lt;="&amp;DATE(E98,12,31)))</f>
        <v>#N/A</v>
      </c>
      <c r="H98" s="14" t="e">
        <f>IF(E98="","",SUMIFS('Investment Calculator'!$G$30:$G$404,'Investment Calculator'!$C$30:$C$404,"&gt;="&amp;DATE(E98,1,1),'Investment Calculator'!$C$30:$C$404,"&lt;="&amp;DATE(E98,12,31)))</f>
        <v>#N/A</v>
      </c>
      <c r="I98" s="14" t="e">
        <f t="shared" si="3"/>
        <v>#N/A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8" x14ac:dyDescent="0.35">
      <c r="A99" s="7"/>
      <c r="B99" s="7"/>
      <c r="C99" s="7"/>
      <c r="D99" s="7"/>
      <c r="E99" s="10" t="e">
        <f t="shared" si="2"/>
        <v>#N/A</v>
      </c>
      <c r="F99" s="14" t="e">
        <f>IF(E99="","",SUMIFS('Investment Calculator'!$E$30:$E$404,'Investment Calculator'!$C$30:$C$404,"&gt;="&amp;DATE(E99,1,1),'Investment Calculator'!$C$30:$C$404,"&lt;="&amp;DATE(E99,12,31)))</f>
        <v>#N/A</v>
      </c>
      <c r="G99" s="14" t="e">
        <f>IF(E99="","",SUMIFS('Investment Calculator'!$F$30:$F$404,'Investment Calculator'!$C$30:$C$404,"&gt;="&amp;DATE(E99,1,1),'Investment Calculator'!$C$30:$C$404,"&lt;="&amp;DATE(E99,12,31)))</f>
        <v>#N/A</v>
      </c>
      <c r="H99" s="14" t="e">
        <f>IF(E99="","",SUMIFS('Investment Calculator'!$G$30:$G$404,'Investment Calculator'!$C$30:$C$404,"&gt;="&amp;DATE(E99,1,1),'Investment Calculator'!$C$30:$C$404,"&lt;="&amp;DATE(E99,12,31)))</f>
        <v>#N/A</v>
      </c>
      <c r="I99" s="14" t="e">
        <f t="shared" si="3"/>
        <v>#N/A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8" x14ac:dyDescent="0.35">
      <c r="A100" s="7"/>
      <c r="B100" s="7"/>
      <c r="C100" s="7"/>
      <c r="D100" s="7"/>
      <c r="E100" s="10" t="e">
        <f t="shared" si="2"/>
        <v>#N/A</v>
      </c>
      <c r="F100" s="14" t="e">
        <f>IF(E100="","",SUMIFS('Investment Calculator'!$E$30:$E$404,'Investment Calculator'!$C$30:$C$404,"&gt;="&amp;DATE(E100,1,1),'Investment Calculator'!$C$30:$C$404,"&lt;="&amp;DATE(E100,12,31)))</f>
        <v>#N/A</v>
      </c>
      <c r="G100" s="14" t="e">
        <f>IF(E100="","",SUMIFS('Investment Calculator'!$F$30:$F$404,'Investment Calculator'!$C$30:$C$404,"&gt;="&amp;DATE(E100,1,1),'Investment Calculator'!$C$30:$C$404,"&lt;="&amp;DATE(E100,12,31)))</f>
        <v>#N/A</v>
      </c>
      <c r="H100" s="14" t="e">
        <f>IF(E100="","",SUMIFS('Investment Calculator'!$G$30:$G$404,'Investment Calculator'!$C$30:$C$404,"&gt;="&amp;DATE(E100,1,1),'Investment Calculator'!$C$30:$C$404,"&lt;="&amp;DATE(E100,12,31)))</f>
        <v>#N/A</v>
      </c>
      <c r="I100" s="14" t="e">
        <f t="shared" si="3"/>
        <v>#N/A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8" x14ac:dyDescent="0.35">
      <c r="A101" s="7"/>
      <c r="B101" s="7"/>
      <c r="C101" s="7"/>
      <c r="D101" s="7"/>
      <c r="E101" s="10" t="e">
        <f t="shared" si="2"/>
        <v>#N/A</v>
      </c>
      <c r="F101" s="14" t="e">
        <f>IF(E101="","",SUMIFS('Investment Calculator'!$E$30:$E$404,'Investment Calculator'!$C$30:$C$404,"&gt;="&amp;DATE(E101,1,1),'Investment Calculator'!$C$30:$C$404,"&lt;="&amp;DATE(E101,12,31)))</f>
        <v>#N/A</v>
      </c>
      <c r="G101" s="14" t="e">
        <f>IF(E101="","",SUMIFS('Investment Calculator'!$F$30:$F$404,'Investment Calculator'!$C$30:$C$404,"&gt;="&amp;DATE(E101,1,1),'Investment Calculator'!$C$30:$C$404,"&lt;="&amp;DATE(E101,12,31)))</f>
        <v>#N/A</v>
      </c>
      <c r="H101" s="14" t="e">
        <f>IF(E101="","",SUMIFS('Investment Calculator'!$G$30:$G$404,'Investment Calculator'!$C$30:$C$404,"&gt;="&amp;DATE(E101,1,1),'Investment Calculator'!$C$30:$C$404,"&lt;="&amp;DATE(E101,12,31)))</f>
        <v>#N/A</v>
      </c>
      <c r="I101" s="14" t="e">
        <f t="shared" si="3"/>
        <v>#N/A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8" x14ac:dyDescent="0.35">
      <c r="A102" s="7"/>
      <c r="B102" s="7"/>
      <c r="C102" s="7"/>
      <c r="D102" s="7"/>
      <c r="E102" s="10" t="e">
        <f t="shared" si="2"/>
        <v>#N/A</v>
      </c>
      <c r="F102" s="14" t="e">
        <f>IF(E102="","",SUMIFS('Investment Calculator'!$E$30:$E$404,'Investment Calculator'!$C$30:$C$404,"&gt;="&amp;DATE(E102,1,1),'Investment Calculator'!$C$30:$C$404,"&lt;="&amp;DATE(E102,12,31)))</f>
        <v>#N/A</v>
      </c>
      <c r="G102" s="14" t="e">
        <f>IF(E102="","",SUMIFS('Investment Calculator'!$F$30:$F$404,'Investment Calculator'!$C$30:$C$404,"&gt;="&amp;DATE(E102,1,1),'Investment Calculator'!$C$30:$C$404,"&lt;="&amp;DATE(E102,12,31)))</f>
        <v>#N/A</v>
      </c>
      <c r="H102" s="14" t="e">
        <f>IF(E102="","",SUMIFS('Investment Calculator'!$G$30:$G$404,'Investment Calculator'!$C$30:$C$404,"&gt;="&amp;DATE(E102,1,1),'Investment Calculator'!$C$30:$C$404,"&lt;="&amp;DATE(E102,12,31)))</f>
        <v>#N/A</v>
      </c>
      <c r="I102" s="14" t="e">
        <f t="shared" si="3"/>
        <v>#N/A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8" x14ac:dyDescent="0.35">
      <c r="A103" s="7"/>
      <c r="B103" s="7"/>
      <c r="C103" s="7"/>
      <c r="D103" s="7"/>
      <c r="E103" s="10" t="e">
        <f t="shared" si="2"/>
        <v>#N/A</v>
      </c>
      <c r="F103" s="14" t="e">
        <f>IF(E103="","",SUMIFS('Investment Calculator'!$E$30:$E$404,'Investment Calculator'!$C$30:$C$404,"&gt;="&amp;DATE(E103,1,1),'Investment Calculator'!$C$30:$C$404,"&lt;="&amp;DATE(E103,12,31)))</f>
        <v>#N/A</v>
      </c>
      <c r="G103" s="14" t="e">
        <f>IF(E103="","",SUMIFS('Investment Calculator'!$F$30:$F$404,'Investment Calculator'!$C$30:$C$404,"&gt;="&amp;DATE(E103,1,1),'Investment Calculator'!$C$30:$C$404,"&lt;="&amp;DATE(E103,12,31)))</f>
        <v>#N/A</v>
      </c>
      <c r="H103" s="14" t="e">
        <f>IF(E103="","",SUMIFS('Investment Calculator'!$G$30:$G$404,'Investment Calculator'!$C$30:$C$404,"&gt;="&amp;DATE(E103,1,1),'Investment Calculator'!$C$30:$C$404,"&lt;="&amp;DATE(E103,12,31)))</f>
        <v>#N/A</v>
      </c>
      <c r="I103" s="14" t="e">
        <f t="shared" si="3"/>
        <v>#N/A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8" x14ac:dyDescent="0.35">
      <c r="A104" s="7"/>
      <c r="B104" s="7"/>
      <c r="C104" s="7"/>
      <c r="D104" s="7"/>
      <c r="E104" s="10" t="e">
        <f t="shared" si="2"/>
        <v>#N/A</v>
      </c>
      <c r="F104" s="14" t="e">
        <f>IF(E104="","",SUMIFS('Investment Calculator'!$E$30:$E$404,'Investment Calculator'!$C$30:$C$404,"&gt;="&amp;DATE(E104,1,1),'Investment Calculator'!$C$30:$C$404,"&lt;="&amp;DATE(E104,12,31)))</f>
        <v>#N/A</v>
      </c>
      <c r="G104" s="14" t="e">
        <f>IF(E104="","",SUMIFS('Investment Calculator'!$F$30:$F$404,'Investment Calculator'!$C$30:$C$404,"&gt;="&amp;DATE(E104,1,1),'Investment Calculator'!$C$30:$C$404,"&lt;="&amp;DATE(E104,12,31)))</f>
        <v>#N/A</v>
      </c>
      <c r="H104" s="14" t="e">
        <f>IF(E104="","",SUMIFS('Investment Calculator'!$G$30:$G$404,'Investment Calculator'!$C$30:$C$404,"&gt;="&amp;DATE(E104,1,1),'Investment Calculator'!$C$30:$C$404,"&lt;="&amp;DATE(E104,12,31)))</f>
        <v>#N/A</v>
      </c>
      <c r="I104" s="14" t="e">
        <f t="shared" si="3"/>
        <v>#N/A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8" x14ac:dyDescent="0.35">
      <c r="A105" s="7"/>
      <c r="B105" s="7"/>
      <c r="C105" s="7"/>
      <c r="D105" s="7"/>
      <c r="E105" s="10" t="e">
        <f t="shared" si="2"/>
        <v>#N/A</v>
      </c>
      <c r="F105" s="14" t="e">
        <f>IF(E105="","",SUMIFS('Investment Calculator'!$E$30:$E$404,'Investment Calculator'!$C$30:$C$404,"&gt;="&amp;DATE(E105,1,1),'Investment Calculator'!$C$30:$C$404,"&lt;="&amp;DATE(E105,12,31)))</f>
        <v>#N/A</v>
      </c>
      <c r="G105" s="14" t="e">
        <f>IF(E105="","",SUMIFS('Investment Calculator'!$F$30:$F$404,'Investment Calculator'!$C$30:$C$404,"&gt;="&amp;DATE(E105,1,1),'Investment Calculator'!$C$30:$C$404,"&lt;="&amp;DATE(E105,12,31)))</f>
        <v>#N/A</v>
      </c>
      <c r="H105" s="14" t="e">
        <f>IF(E105="","",SUMIFS('Investment Calculator'!$G$30:$G$404,'Investment Calculator'!$C$30:$C$404,"&gt;="&amp;DATE(E105,1,1),'Investment Calculator'!$C$30:$C$404,"&lt;="&amp;DATE(E105,12,31)))</f>
        <v>#N/A</v>
      </c>
      <c r="I105" s="14" t="e">
        <f t="shared" si="3"/>
        <v>#N/A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8" x14ac:dyDescent="0.35">
      <c r="A106" s="7"/>
      <c r="B106" s="7"/>
      <c r="C106" s="7"/>
      <c r="D106" s="7"/>
      <c r="E106" s="10" t="e">
        <f t="shared" si="2"/>
        <v>#N/A</v>
      </c>
      <c r="F106" s="14" t="e">
        <f>IF(E106="","",SUMIFS('Investment Calculator'!$E$30:$E$404,'Investment Calculator'!$C$30:$C$404,"&gt;="&amp;DATE(E106,1,1),'Investment Calculator'!$C$30:$C$404,"&lt;="&amp;DATE(E106,12,31)))</f>
        <v>#N/A</v>
      </c>
      <c r="G106" s="14" t="e">
        <f>IF(E106="","",SUMIFS('Investment Calculator'!$F$30:$F$404,'Investment Calculator'!$C$30:$C$404,"&gt;="&amp;DATE(E106,1,1),'Investment Calculator'!$C$30:$C$404,"&lt;="&amp;DATE(E106,12,31)))</f>
        <v>#N/A</v>
      </c>
      <c r="H106" s="14" t="e">
        <f>IF(E106="","",SUMIFS('Investment Calculator'!$G$30:$G$404,'Investment Calculator'!$C$30:$C$404,"&gt;="&amp;DATE(E106,1,1),'Investment Calculator'!$C$30:$C$404,"&lt;="&amp;DATE(E106,12,31)))</f>
        <v>#N/A</v>
      </c>
      <c r="I106" s="14" t="e">
        <f t="shared" si="3"/>
        <v>#N/A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8" x14ac:dyDescent="0.35">
      <c r="A107" s="7"/>
      <c r="B107" s="7"/>
      <c r="C107" s="7"/>
      <c r="D107" s="7"/>
      <c r="E107" s="10" t="e">
        <f t="shared" si="2"/>
        <v>#N/A</v>
      </c>
      <c r="F107" s="14" t="e">
        <f>IF(E107="","",SUMIFS('Investment Calculator'!$E$30:$E$404,'Investment Calculator'!$C$30:$C$404,"&gt;="&amp;DATE(E107,1,1),'Investment Calculator'!$C$30:$C$404,"&lt;="&amp;DATE(E107,12,31)))</f>
        <v>#N/A</v>
      </c>
      <c r="G107" s="14" t="e">
        <f>IF(E107="","",SUMIFS('Investment Calculator'!$F$30:$F$404,'Investment Calculator'!$C$30:$C$404,"&gt;="&amp;DATE(E107,1,1),'Investment Calculator'!$C$30:$C$404,"&lt;="&amp;DATE(E107,12,31)))</f>
        <v>#N/A</v>
      </c>
      <c r="H107" s="14" t="e">
        <f>IF(E107="","",SUMIFS('Investment Calculator'!$G$30:$G$404,'Investment Calculator'!$C$30:$C$404,"&gt;="&amp;DATE(E107,1,1),'Investment Calculator'!$C$30:$C$404,"&lt;="&amp;DATE(E107,12,31)))</f>
        <v>#N/A</v>
      </c>
      <c r="I107" s="14" t="e">
        <f t="shared" si="3"/>
        <v>#N/A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8" x14ac:dyDescent="0.35">
      <c r="A108" s="7"/>
      <c r="B108" s="7"/>
      <c r="C108" s="7"/>
      <c r="D108" s="7"/>
      <c r="E108" s="10" t="e">
        <f t="shared" si="2"/>
        <v>#N/A</v>
      </c>
      <c r="F108" s="14" t="e">
        <f>IF(E108="","",SUMIFS('Investment Calculator'!$E$30:$E$404,'Investment Calculator'!$C$30:$C$404,"&gt;="&amp;DATE(E108,1,1),'Investment Calculator'!$C$30:$C$404,"&lt;="&amp;DATE(E108,12,31)))</f>
        <v>#N/A</v>
      </c>
      <c r="G108" s="14" t="e">
        <f>IF(E108="","",SUMIFS('Investment Calculator'!$F$30:$F$404,'Investment Calculator'!$C$30:$C$404,"&gt;="&amp;DATE(E108,1,1),'Investment Calculator'!$C$30:$C$404,"&lt;="&amp;DATE(E108,12,31)))</f>
        <v>#N/A</v>
      </c>
      <c r="H108" s="14" t="e">
        <f>IF(E108="","",SUMIFS('Investment Calculator'!$G$30:$G$404,'Investment Calculator'!$C$30:$C$404,"&gt;="&amp;DATE(E108,1,1),'Investment Calculator'!$C$30:$C$404,"&lt;="&amp;DATE(E108,12,31)))</f>
        <v>#N/A</v>
      </c>
      <c r="I108" s="14" t="e">
        <f t="shared" si="3"/>
        <v>#N/A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8" x14ac:dyDescent="0.35">
      <c r="A109" s="7"/>
      <c r="B109" s="7"/>
      <c r="C109" s="7"/>
      <c r="D109" s="7"/>
      <c r="E109" s="10" t="e">
        <f t="shared" si="2"/>
        <v>#N/A</v>
      </c>
      <c r="F109" s="14" t="e">
        <f>IF(E109="","",SUMIFS('Investment Calculator'!$E$30:$E$404,'Investment Calculator'!$C$30:$C$404,"&gt;="&amp;DATE(E109,1,1),'Investment Calculator'!$C$30:$C$404,"&lt;="&amp;DATE(E109,12,31)))</f>
        <v>#N/A</v>
      </c>
      <c r="G109" s="14" t="e">
        <f>IF(E109="","",SUMIFS('Investment Calculator'!$F$30:$F$404,'Investment Calculator'!$C$30:$C$404,"&gt;="&amp;DATE(E109,1,1),'Investment Calculator'!$C$30:$C$404,"&lt;="&amp;DATE(E109,12,31)))</f>
        <v>#N/A</v>
      </c>
      <c r="H109" s="14" t="e">
        <f>IF(E109="","",SUMIFS('Investment Calculator'!$G$30:$G$404,'Investment Calculator'!$C$30:$C$404,"&gt;="&amp;DATE(E109,1,1),'Investment Calculator'!$C$30:$C$404,"&lt;="&amp;DATE(E109,12,31)))</f>
        <v>#N/A</v>
      </c>
      <c r="I109" s="14" t="e">
        <f t="shared" si="3"/>
        <v>#N/A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8" x14ac:dyDescent="0.35">
      <c r="A110" s="7"/>
      <c r="B110" s="7"/>
      <c r="C110" s="7"/>
      <c r="D110" s="7"/>
      <c r="E110" s="10" t="e">
        <f t="shared" si="2"/>
        <v>#N/A</v>
      </c>
      <c r="F110" s="14" t="e">
        <f>IF(E110="","",SUMIFS('Investment Calculator'!$E$30:$E$404,'Investment Calculator'!$C$30:$C$404,"&gt;="&amp;DATE(E110,1,1),'Investment Calculator'!$C$30:$C$404,"&lt;="&amp;DATE(E110,12,31)))</f>
        <v>#N/A</v>
      </c>
      <c r="G110" s="14" t="e">
        <f>IF(E110="","",SUMIFS('Investment Calculator'!$F$30:$F$404,'Investment Calculator'!$C$30:$C$404,"&gt;="&amp;DATE(E110,1,1),'Investment Calculator'!$C$30:$C$404,"&lt;="&amp;DATE(E110,12,31)))</f>
        <v>#N/A</v>
      </c>
      <c r="H110" s="14" t="e">
        <f>IF(E110="","",SUMIFS('Investment Calculator'!$G$30:$G$404,'Investment Calculator'!$C$30:$C$404,"&gt;="&amp;DATE(E110,1,1),'Investment Calculator'!$C$30:$C$404,"&lt;="&amp;DATE(E110,12,31)))</f>
        <v>#N/A</v>
      </c>
      <c r="I110" s="14" t="e">
        <f t="shared" si="3"/>
        <v>#N/A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8" x14ac:dyDescent="0.35">
      <c r="A111" s="7"/>
      <c r="B111" s="7"/>
      <c r="C111" s="7"/>
      <c r="D111" s="7"/>
      <c r="E111" s="10" t="e">
        <f t="shared" si="2"/>
        <v>#N/A</v>
      </c>
      <c r="F111" s="14" t="e">
        <f>IF(E111="","",SUMIFS('Investment Calculator'!$E$30:$E$404,'Investment Calculator'!$C$30:$C$404,"&gt;="&amp;DATE(E111,1,1),'Investment Calculator'!$C$30:$C$404,"&lt;="&amp;DATE(E111,12,31)))</f>
        <v>#N/A</v>
      </c>
      <c r="G111" s="14" t="e">
        <f>IF(E111="","",SUMIFS('Investment Calculator'!$F$30:$F$404,'Investment Calculator'!$C$30:$C$404,"&gt;="&amp;DATE(E111,1,1),'Investment Calculator'!$C$30:$C$404,"&lt;="&amp;DATE(E111,12,31)))</f>
        <v>#N/A</v>
      </c>
      <c r="H111" s="14" t="e">
        <f>IF(E111="","",SUMIFS('Investment Calculator'!$G$30:$G$404,'Investment Calculator'!$C$30:$C$404,"&gt;="&amp;DATE(E111,1,1),'Investment Calculator'!$C$30:$C$404,"&lt;="&amp;DATE(E111,12,31)))</f>
        <v>#N/A</v>
      </c>
      <c r="I111" s="14" t="e">
        <f t="shared" si="3"/>
        <v>#N/A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8" x14ac:dyDescent="0.35">
      <c r="A112" s="7"/>
      <c r="B112" s="7"/>
      <c r="C112" s="7"/>
      <c r="D112" s="7"/>
      <c r="E112" s="10" t="e">
        <f t="shared" si="2"/>
        <v>#N/A</v>
      </c>
      <c r="F112" s="14" t="e">
        <f>IF(E112="","",SUMIFS('Investment Calculator'!$E$30:$E$404,'Investment Calculator'!$C$30:$C$404,"&gt;="&amp;DATE(E112,1,1),'Investment Calculator'!$C$30:$C$404,"&lt;="&amp;DATE(E112,12,31)))</f>
        <v>#N/A</v>
      </c>
      <c r="G112" s="14" t="e">
        <f>IF(E112="","",SUMIFS('Investment Calculator'!$F$30:$F$404,'Investment Calculator'!$C$30:$C$404,"&gt;="&amp;DATE(E112,1,1),'Investment Calculator'!$C$30:$C$404,"&lt;="&amp;DATE(E112,12,31)))</f>
        <v>#N/A</v>
      </c>
      <c r="H112" s="14" t="e">
        <f>IF(E112="","",SUMIFS('Investment Calculator'!$G$30:$G$404,'Investment Calculator'!$C$30:$C$404,"&gt;="&amp;DATE(E112,1,1),'Investment Calculator'!$C$30:$C$404,"&lt;="&amp;DATE(E112,12,31)))</f>
        <v>#N/A</v>
      </c>
      <c r="I112" s="14" t="e">
        <f t="shared" si="3"/>
        <v>#N/A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8" x14ac:dyDescent="0.35">
      <c r="A113" s="7"/>
      <c r="B113" s="7"/>
      <c r="C113" s="7"/>
      <c r="D113" s="7"/>
      <c r="E113" s="10" t="e">
        <f t="shared" si="2"/>
        <v>#N/A</v>
      </c>
      <c r="F113" s="14" t="e">
        <f>IF(E113="","",SUMIFS('Investment Calculator'!$E$30:$E$404,'Investment Calculator'!$C$30:$C$404,"&gt;="&amp;DATE(E113,1,1),'Investment Calculator'!$C$30:$C$404,"&lt;="&amp;DATE(E113,12,31)))</f>
        <v>#N/A</v>
      </c>
      <c r="G113" s="14" t="e">
        <f>IF(E113="","",SUMIFS('Investment Calculator'!$F$30:$F$404,'Investment Calculator'!$C$30:$C$404,"&gt;="&amp;DATE(E113,1,1),'Investment Calculator'!$C$30:$C$404,"&lt;="&amp;DATE(E113,12,31)))</f>
        <v>#N/A</v>
      </c>
      <c r="H113" s="14" t="e">
        <f>IF(E113="","",SUMIFS('Investment Calculator'!$G$30:$G$404,'Investment Calculator'!$C$30:$C$404,"&gt;="&amp;DATE(E113,1,1),'Investment Calculator'!$C$30:$C$404,"&lt;="&amp;DATE(E113,12,31)))</f>
        <v>#N/A</v>
      </c>
      <c r="I113" s="14" t="e">
        <f t="shared" si="3"/>
        <v>#N/A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8" x14ac:dyDescent="0.35">
      <c r="A114" s="7"/>
      <c r="B114" s="7"/>
      <c r="C114" s="7"/>
      <c r="D114" s="7"/>
      <c r="E114" s="10" t="e">
        <f t="shared" si="2"/>
        <v>#N/A</v>
      </c>
      <c r="F114" s="14" t="e">
        <f>IF(E114="","",SUMIFS('Investment Calculator'!$E$30:$E$404,'Investment Calculator'!$C$30:$C$404,"&gt;="&amp;DATE(E114,1,1),'Investment Calculator'!$C$30:$C$404,"&lt;="&amp;DATE(E114,12,31)))</f>
        <v>#N/A</v>
      </c>
      <c r="G114" s="14" t="e">
        <f>IF(E114="","",SUMIFS('Investment Calculator'!$F$30:$F$404,'Investment Calculator'!$C$30:$C$404,"&gt;="&amp;DATE(E114,1,1),'Investment Calculator'!$C$30:$C$404,"&lt;="&amp;DATE(E114,12,31)))</f>
        <v>#N/A</v>
      </c>
      <c r="H114" s="14" t="e">
        <f>IF(E114="","",SUMIFS('Investment Calculator'!$G$30:$G$404,'Investment Calculator'!$C$30:$C$404,"&gt;="&amp;DATE(E114,1,1),'Investment Calculator'!$C$30:$C$404,"&lt;="&amp;DATE(E114,12,31)))</f>
        <v>#N/A</v>
      </c>
      <c r="I114" s="14" t="e">
        <f t="shared" si="3"/>
        <v>#N/A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8" x14ac:dyDescent="0.35">
      <c r="A115" s="7"/>
      <c r="B115" s="7"/>
      <c r="C115" s="7"/>
      <c r="D115" s="7"/>
      <c r="E115" s="10" t="e">
        <f t="shared" si="2"/>
        <v>#N/A</v>
      </c>
      <c r="F115" s="14" t="e">
        <f>IF(E115="","",SUMIFS('Investment Calculator'!$E$30:$E$404,'Investment Calculator'!$C$30:$C$404,"&gt;="&amp;DATE(E115,1,1),'Investment Calculator'!$C$30:$C$404,"&lt;="&amp;DATE(E115,12,31)))</f>
        <v>#N/A</v>
      </c>
      <c r="G115" s="14" t="e">
        <f>IF(E115="","",SUMIFS('Investment Calculator'!$F$30:$F$404,'Investment Calculator'!$C$30:$C$404,"&gt;="&amp;DATE(E115,1,1),'Investment Calculator'!$C$30:$C$404,"&lt;="&amp;DATE(E115,12,31)))</f>
        <v>#N/A</v>
      </c>
      <c r="H115" s="14" t="e">
        <f>IF(E115="","",SUMIFS('Investment Calculator'!$G$30:$G$404,'Investment Calculator'!$C$30:$C$404,"&gt;="&amp;DATE(E115,1,1),'Investment Calculator'!$C$30:$C$404,"&lt;="&amp;DATE(E115,12,31)))</f>
        <v>#N/A</v>
      </c>
      <c r="I115" s="14" t="e">
        <f t="shared" si="3"/>
        <v>#N/A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8" x14ac:dyDescent="0.35">
      <c r="A116" s="7"/>
      <c r="B116" s="7"/>
      <c r="C116" s="7"/>
      <c r="D116" s="7"/>
      <c r="E116" s="10" t="e">
        <f t="shared" si="2"/>
        <v>#N/A</v>
      </c>
      <c r="F116" s="14" t="e">
        <f>IF(E116="","",SUMIFS('Investment Calculator'!$E$30:$E$404,'Investment Calculator'!$C$30:$C$404,"&gt;="&amp;DATE(E116,1,1),'Investment Calculator'!$C$30:$C$404,"&lt;="&amp;DATE(E116,12,31)))</f>
        <v>#N/A</v>
      </c>
      <c r="G116" s="14" t="e">
        <f>IF(E116="","",SUMIFS('Investment Calculator'!$F$30:$F$404,'Investment Calculator'!$C$30:$C$404,"&gt;="&amp;DATE(E116,1,1),'Investment Calculator'!$C$30:$C$404,"&lt;="&amp;DATE(E116,12,31)))</f>
        <v>#N/A</v>
      </c>
      <c r="H116" s="14" t="e">
        <f>IF(E116="","",SUMIFS('Investment Calculator'!$G$30:$G$404,'Investment Calculator'!$C$30:$C$404,"&gt;="&amp;DATE(E116,1,1),'Investment Calculator'!$C$30:$C$404,"&lt;="&amp;DATE(E116,12,31)))</f>
        <v>#N/A</v>
      </c>
      <c r="I116" s="14" t="e">
        <f t="shared" si="3"/>
        <v>#N/A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8" x14ac:dyDescent="0.35">
      <c r="A117" s="7"/>
      <c r="B117" s="7"/>
      <c r="C117" s="7"/>
      <c r="D117" s="7"/>
      <c r="E117" s="10" t="e">
        <f t="shared" si="2"/>
        <v>#N/A</v>
      </c>
      <c r="F117" s="14" t="e">
        <f>IF(E117="","",SUMIFS('Investment Calculator'!$E$30:$E$404,'Investment Calculator'!$C$30:$C$404,"&gt;="&amp;DATE(E117,1,1),'Investment Calculator'!$C$30:$C$404,"&lt;="&amp;DATE(E117,12,31)))</f>
        <v>#N/A</v>
      </c>
      <c r="G117" s="14" t="e">
        <f>IF(E117="","",SUMIFS('Investment Calculator'!$F$30:$F$404,'Investment Calculator'!$C$30:$C$404,"&gt;="&amp;DATE(E117,1,1),'Investment Calculator'!$C$30:$C$404,"&lt;="&amp;DATE(E117,12,31)))</f>
        <v>#N/A</v>
      </c>
      <c r="H117" s="14" t="e">
        <f>IF(E117="","",SUMIFS('Investment Calculator'!$G$30:$G$404,'Investment Calculator'!$C$30:$C$404,"&gt;="&amp;DATE(E117,1,1),'Investment Calculator'!$C$30:$C$404,"&lt;="&amp;DATE(E117,12,31)))</f>
        <v>#N/A</v>
      </c>
      <c r="I117" s="14" t="e">
        <f t="shared" si="3"/>
        <v>#N/A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8" x14ac:dyDescent="0.35">
      <c r="A118" s="7"/>
      <c r="B118" s="7"/>
      <c r="C118" s="7"/>
      <c r="D118" s="7"/>
      <c r="E118" s="10" t="e">
        <f t="shared" si="2"/>
        <v>#N/A</v>
      </c>
      <c r="F118" s="14" t="e">
        <f>IF(E118="","",SUMIFS('Investment Calculator'!$E$30:$E$404,'Investment Calculator'!$C$30:$C$404,"&gt;="&amp;DATE(E118,1,1),'Investment Calculator'!$C$30:$C$404,"&lt;="&amp;DATE(E118,12,31)))</f>
        <v>#N/A</v>
      </c>
      <c r="G118" s="14" t="e">
        <f>IF(E118="","",SUMIFS('Investment Calculator'!$F$30:$F$404,'Investment Calculator'!$C$30:$C$404,"&gt;="&amp;DATE(E118,1,1),'Investment Calculator'!$C$30:$C$404,"&lt;="&amp;DATE(E118,12,31)))</f>
        <v>#N/A</v>
      </c>
      <c r="H118" s="14" t="e">
        <f>IF(E118="","",SUMIFS('Investment Calculator'!$G$30:$G$404,'Investment Calculator'!$C$30:$C$404,"&gt;="&amp;DATE(E118,1,1),'Investment Calculator'!$C$30:$C$404,"&lt;="&amp;DATE(E118,12,31)))</f>
        <v>#N/A</v>
      </c>
      <c r="I118" s="14" t="e">
        <f t="shared" si="3"/>
        <v>#N/A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8" x14ac:dyDescent="0.35">
      <c r="A119" s="7"/>
      <c r="B119" s="7"/>
      <c r="C119" s="7"/>
      <c r="D119" s="7"/>
      <c r="E119" s="10" t="e">
        <f t="shared" si="2"/>
        <v>#N/A</v>
      </c>
      <c r="F119" s="14" t="e">
        <f>IF(E119="","",SUMIFS('Investment Calculator'!$E$30:$E$404,'Investment Calculator'!$C$30:$C$404,"&gt;="&amp;DATE(E119,1,1),'Investment Calculator'!$C$30:$C$404,"&lt;="&amp;DATE(E119,12,31)))</f>
        <v>#N/A</v>
      </c>
      <c r="G119" s="14" t="e">
        <f>IF(E119="","",SUMIFS('Investment Calculator'!$F$30:$F$404,'Investment Calculator'!$C$30:$C$404,"&gt;="&amp;DATE(E119,1,1),'Investment Calculator'!$C$30:$C$404,"&lt;="&amp;DATE(E119,12,31)))</f>
        <v>#N/A</v>
      </c>
      <c r="H119" s="14" t="e">
        <f>IF(E119="","",SUMIFS('Investment Calculator'!$G$30:$G$404,'Investment Calculator'!$C$30:$C$404,"&gt;="&amp;DATE(E119,1,1),'Investment Calculator'!$C$30:$C$404,"&lt;="&amp;DATE(E119,12,31)))</f>
        <v>#N/A</v>
      </c>
      <c r="I119" s="14" t="e">
        <f t="shared" si="3"/>
        <v>#N/A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8" x14ac:dyDescent="0.35">
      <c r="A120" s="7"/>
      <c r="B120" s="7"/>
      <c r="C120" s="7"/>
      <c r="D120" s="7"/>
      <c r="E120" s="10" t="e">
        <f t="shared" si="2"/>
        <v>#N/A</v>
      </c>
      <c r="F120" s="14" t="e">
        <f>IF(E120="","",SUMIFS('Investment Calculator'!$E$30:$E$404,'Investment Calculator'!$C$30:$C$404,"&gt;="&amp;DATE(E120,1,1),'Investment Calculator'!$C$30:$C$404,"&lt;="&amp;DATE(E120,12,31)))</f>
        <v>#N/A</v>
      </c>
      <c r="G120" s="14" t="e">
        <f>IF(E120="","",SUMIFS('Investment Calculator'!$F$30:$F$404,'Investment Calculator'!$C$30:$C$404,"&gt;="&amp;DATE(E120,1,1),'Investment Calculator'!$C$30:$C$404,"&lt;="&amp;DATE(E120,12,31)))</f>
        <v>#N/A</v>
      </c>
      <c r="H120" s="14" t="e">
        <f>IF(E120="","",SUMIFS('Investment Calculator'!$G$30:$G$404,'Investment Calculator'!$C$30:$C$404,"&gt;="&amp;DATE(E120,1,1),'Investment Calculator'!$C$30:$C$404,"&lt;="&amp;DATE(E120,12,31)))</f>
        <v>#N/A</v>
      </c>
      <c r="I120" s="14" t="e">
        <f t="shared" si="3"/>
        <v>#N/A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8" x14ac:dyDescent="0.35">
      <c r="A121" s="7"/>
      <c r="B121" s="7"/>
      <c r="C121" s="7"/>
      <c r="D121" s="7"/>
      <c r="E121" s="10" t="e">
        <f t="shared" si="2"/>
        <v>#N/A</v>
      </c>
      <c r="F121" s="14" t="e">
        <f>IF(E121="","",SUMIFS('Investment Calculator'!$E$30:$E$404,'Investment Calculator'!$C$30:$C$404,"&gt;="&amp;DATE(E121,1,1),'Investment Calculator'!$C$30:$C$404,"&lt;="&amp;DATE(E121,12,31)))</f>
        <v>#N/A</v>
      </c>
      <c r="G121" s="14" t="e">
        <f>IF(E121="","",SUMIFS('Investment Calculator'!$F$30:$F$404,'Investment Calculator'!$C$30:$C$404,"&gt;="&amp;DATE(E121,1,1),'Investment Calculator'!$C$30:$C$404,"&lt;="&amp;DATE(E121,12,31)))</f>
        <v>#N/A</v>
      </c>
      <c r="H121" s="14" t="e">
        <f>IF(E121="","",SUMIFS('Investment Calculator'!$G$30:$G$404,'Investment Calculator'!$C$30:$C$404,"&gt;="&amp;DATE(E121,1,1),'Investment Calculator'!$C$30:$C$404,"&lt;="&amp;DATE(E121,12,31)))</f>
        <v>#N/A</v>
      </c>
      <c r="I121" s="14" t="e">
        <f t="shared" si="3"/>
        <v>#N/A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8" x14ac:dyDescent="0.35">
      <c r="A122" s="7"/>
      <c r="B122" s="7"/>
      <c r="C122" s="7"/>
      <c r="D122" s="7"/>
      <c r="E122" s="10" t="e">
        <f t="shared" si="2"/>
        <v>#N/A</v>
      </c>
      <c r="F122" s="14" t="e">
        <f>IF(E122="","",SUMIFS('Investment Calculator'!$E$30:$E$404,'Investment Calculator'!$C$30:$C$404,"&gt;="&amp;DATE(E122,1,1),'Investment Calculator'!$C$30:$C$404,"&lt;="&amp;DATE(E122,12,31)))</f>
        <v>#N/A</v>
      </c>
      <c r="G122" s="14" t="e">
        <f>IF(E122="","",SUMIFS('Investment Calculator'!$F$30:$F$404,'Investment Calculator'!$C$30:$C$404,"&gt;="&amp;DATE(E122,1,1),'Investment Calculator'!$C$30:$C$404,"&lt;="&amp;DATE(E122,12,31)))</f>
        <v>#N/A</v>
      </c>
      <c r="H122" s="14" t="e">
        <f>IF(E122="","",SUMIFS('Investment Calculator'!$G$30:$G$404,'Investment Calculator'!$C$30:$C$404,"&gt;="&amp;DATE(E122,1,1),'Investment Calculator'!$C$30:$C$404,"&lt;="&amp;DATE(E122,12,31)))</f>
        <v>#N/A</v>
      </c>
      <c r="I122" s="14" t="e">
        <f t="shared" si="3"/>
        <v>#N/A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8" x14ac:dyDescent="0.35">
      <c r="A123" s="7"/>
      <c r="B123" s="7"/>
      <c r="C123" s="7"/>
      <c r="D123" s="7"/>
      <c r="E123" s="10" t="e">
        <f t="shared" si="2"/>
        <v>#N/A</v>
      </c>
      <c r="F123" s="14" t="e">
        <f>IF(E123="","",SUMIFS('Investment Calculator'!$E$30:$E$404,'Investment Calculator'!$C$30:$C$404,"&gt;="&amp;DATE(E123,1,1),'Investment Calculator'!$C$30:$C$404,"&lt;="&amp;DATE(E123,12,31)))</f>
        <v>#N/A</v>
      </c>
      <c r="G123" s="14" t="e">
        <f>IF(E123="","",SUMIFS('Investment Calculator'!$F$30:$F$404,'Investment Calculator'!$C$30:$C$404,"&gt;="&amp;DATE(E123,1,1),'Investment Calculator'!$C$30:$C$404,"&lt;="&amp;DATE(E123,12,31)))</f>
        <v>#N/A</v>
      </c>
      <c r="H123" s="14" t="e">
        <f>IF(E123="","",SUMIFS('Investment Calculator'!$G$30:$G$404,'Investment Calculator'!$C$30:$C$404,"&gt;="&amp;DATE(E123,1,1),'Investment Calculator'!$C$30:$C$404,"&lt;="&amp;DATE(E123,12,31)))</f>
        <v>#N/A</v>
      </c>
      <c r="I123" s="14" t="e">
        <f t="shared" si="3"/>
        <v>#N/A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8" x14ac:dyDescent="0.35">
      <c r="A124" s="7"/>
      <c r="B124" s="7"/>
      <c r="C124" s="7"/>
      <c r="D124" s="7"/>
      <c r="E124" s="10" t="e">
        <f t="shared" si="2"/>
        <v>#N/A</v>
      </c>
      <c r="F124" s="14" t="e">
        <f>IF(E124="","",SUMIFS('Investment Calculator'!$E$30:$E$404,'Investment Calculator'!$C$30:$C$404,"&gt;="&amp;DATE(E124,1,1),'Investment Calculator'!$C$30:$C$404,"&lt;="&amp;DATE(E124,12,31)))</f>
        <v>#N/A</v>
      </c>
      <c r="G124" s="14" t="e">
        <f>IF(E124="","",SUMIFS('Investment Calculator'!$F$30:$F$404,'Investment Calculator'!$C$30:$C$404,"&gt;="&amp;DATE(E124,1,1),'Investment Calculator'!$C$30:$C$404,"&lt;="&amp;DATE(E124,12,31)))</f>
        <v>#N/A</v>
      </c>
      <c r="H124" s="14" t="e">
        <f>IF(E124="","",SUMIFS('Investment Calculator'!$G$30:$G$404,'Investment Calculator'!$C$30:$C$404,"&gt;="&amp;DATE(E124,1,1),'Investment Calculator'!$C$30:$C$404,"&lt;="&amp;DATE(E124,12,31)))</f>
        <v>#N/A</v>
      </c>
      <c r="I124" s="14" t="e">
        <f t="shared" si="3"/>
        <v>#N/A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8" x14ac:dyDescent="0.35">
      <c r="A125" s="7"/>
      <c r="B125" s="7"/>
      <c r="C125" s="7"/>
      <c r="D125" s="7"/>
      <c r="E125" s="10" t="e">
        <f t="shared" si="2"/>
        <v>#N/A</v>
      </c>
      <c r="F125" s="14" t="e">
        <f>IF(E125="","",SUMIFS('Investment Calculator'!$E$30:$E$404,'Investment Calculator'!$C$30:$C$404,"&gt;="&amp;DATE(E125,1,1),'Investment Calculator'!$C$30:$C$404,"&lt;="&amp;DATE(E125,12,31)))</f>
        <v>#N/A</v>
      </c>
      <c r="G125" s="14" t="e">
        <f>IF(E125="","",SUMIFS('Investment Calculator'!$F$30:$F$404,'Investment Calculator'!$C$30:$C$404,"&gt;="&amp;DATE(E125,1,1),'Investment Calculator'!$C$30:$C$404,"&lt;="&amp;DATE(E125,12,31)))</f>
        <v>#N/A</v>
      </c>
      <c r="H125" s="14" t="e">
        <f>IF(E125="","",SUMIFS('Investment Calculator'!$G$30:$G$404,'Investment Calculator'!$C$30:$C$404,"&gt;="&amp;DATE(E125,1,1),'Investment Calculator'!$C$30:$C$404,"&lt;="&amp;DATE(E125,12,31)))</f>
        <v>#N/A</v>
      </c>
      <c r="I125" s="14" t="e">
        <f t="shared" si="3"/>
        <v>#N/A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8" x14ac:dyDescent="0.35">
      <c r="A126" s="7"/>
      <c r="B126" s="7"/>
      <c r="C126" s="7"/>
      <c r="D126" s="7"/>
      <c r="E126" s="10" t="e">
        <f t="shared" si="2"/>
        <v>#N/A</v>
      </c>
      <c r="F126" s="14" t="e">
        <f>IF(E126="","",SUMIFS('Investment Calculator'!$E$30:$E$404,'Investment Calculator'!$C$30:$C$404,"&gt;="&amp;DATE(E126,1,1),'Investment Calculator'!$C$30:$C$404,"&lt;="&amp;DATE(E126,12,31)))</f>
        <v>#N/A</v>
      </c>
      <c r="G126" s="14" t="e">
        <f>IF(E126="","",SUMIFS('Investment Calculator'!$F$30:$F$404,'Investment Calculator'!$C$30:$C$404,"&gt;="&amp;DATE(E126,1,1),'Investment Calculator'!$C$30:$C$404,"&lt;="&amp;DATE(E126,12,31)))</f>
        <v>#N/A</v>
      </c>
      <c r="H126" s="14" t="e">
        <f>IF(E126="","",SUMIFS('Investment Calculator'!$G$30:$G$404,'Investment Calculator'!$C$30:$C$404,"&gt;="&amp;DATE(E126,1,1),'Investment Calculator'!$C$30:$C$404,"&lt;="&amp;DATE(E126,12,31)))</f>
        <v>#N/A</v>
      </c>
      <c r="I126" s="14" t="e">
        <f t="shared" si="3"/>
        <v>#N/A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8" x14ac:dyDescent="0.35">
      <c r="A127" s="7"/>
      <c r="B127" s="7"/>
      <c r="C127" s="7"/>
      <c r="D127" s="7"/>
      <c r="E127" s="10" t="e">
        <f t="shared" si="2"/>
        <v>#N/A</v>
      </c>
      <c r="F127" s="14" t="e">
        <f>IF(E127="","",SUMIFS('Investment Calculator'!$E$30:$E$404,'Investment Calculator'!$C$30:$C$404,"&gt;="&amp;DATE(E127,1,1),'Investment Calculator'!$C$30:$C$404,"&lt;="&amp;DATE(E127,12,31)))</f>
        <v>#N/A</v>
      </c>
      <c r="G127" s="14" t="e">
        <f>IF(E127="","",SUMIFS('Investment Calculator'!$F$30:$F$404,'Investment Calculator'!$C$30:$C$404,"&gt;="&amp;DATE(E127,1,1),'Investment Calculator'!$C$30:$C$404,"&lt;="&amp;DATE(E127,12,31)))</f>
        <v>#N/A</v>
      </c>
      <c r="H127" s="14" t="e">
        <f>IF(E127="","",SUMIFS('Investment Calculator'!$G$30:$G$404,'Investment Calculator'!$C$30:$C$404,"&gt;="&amp;DATE(E127,1,1),'Investment Calculator'!$C$30:$C$404,"&lt;="&amp;DATE(E127,12,31)))</f>
        <v>#N/A</v>
      </c>
      <c r="I127" s="14" t="e">
        <f t="shared" si="3"/>
        <v>#N/A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8" x14ac:dyDescent="0.35">
      <c r="A128" s="7"/>
      <c r="B128" s="7"/>
      <c r="C128" s="7"/>
      <c r="D128" s="7"/>
      <c r="E128" s="10" t="e">
        <f t="shared" si="2"/>
        <v>#N/A</v>
      </c>
      <c r="F128" s="14" t="e">
        <f>IF(E128="","",SUMIFS('Investment Calculator'!$E$30:$E$404,'Investment Calculator'!$C$30:$C$404,"&gt;="&amp;DATE(E128,1,1),'Investment Calculator'!$C$30:$C$404,"&lt;="&amp;DATE(E128,12,31)))</f>
        <v>#N/A</v>
      </c>
      <c r="G128" s="14" t="e">
        <f>IF(E128="","",SUMIFS('Investment Calculator'!$F$30:$F$404,'Investment Calculator'!$C$30:$C$404,"&gt;="&amp;DATE(E128,1,1),'Investment Calculator'!$C$30:$C$404,"&lt;="&amp;DATE(E128,12,31)))</f>
        <v>#N/A</v>
      </c>
      <c r="H128" s="14" t="e">
        <f>IF(E128="","",SUMIFS('Investment Calculator'!$G$30:$G$404,'Investment Calculator'!$C$30:$C$404,"&gt;="&amp;DATE(E128,1,1),'Investment Calculator'!$C$30:$C$404,"&lt;="&amp;DATE(E128,12,31)))</f>
        <v>#N/A</v>
      </c>
      <c r="I128" s="14" t="e">
        <f t="shared" si="3"/>
        <v>#N/A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8" x14ac:dyDescent="0.35">
      <c r="A129" s="7"/>
      <c r="B129" s="7"/>
      <c r="C129" s="7"/>
      <c r="D129" s="7"/>
      <c r="E129" s="10" t="e">
        <f t="shared" si="2"/>
        <v>#N/A</v>
      </c>
      <c r="F129" s="14" t="e">
        <f>IF(E129="","",SUMIFS('Investment Calculator'!$E$30:$E$404,'Investment Calculator'!$C$30:$C$404,"&gt;="&amp;DATE(E129,1,1),'Investment Calculator'!$C$30:$C$404,"&lt;="&amp;DATE(E129,12,31)))</f>
        <v>#N/A</v>
      </c>
      <c r="G129" s="14" t="e">
        <f>IF(E129="","",SUMIFS('Investment Calculator'!$F$30:$F$404,'Investment Calculator'!$C$30:$C$404,"&gt;="&amp;DATE(E129,1,1),'Investment Calculator'!$C$30:$C$404,"&lt;="&amp;DATE(E129,12,31)))</f>
        <v>#N/A</v>
      </c>
      <c r="H129" s="14" t="e">
        <f>IF(E129="","",SUMIFS('Investment Calculator'!$G$30:$G$404,'Investment Calculator'!$C$30:$C$404,"&gt;="&amp;DATE(E129,1,1),'Investment Calculator'!$C$30:$C$404,"&lt;="&amp;DATE(E129,12,31)))</f>
        <v>#N/A</v>
      </c>
      <c r="I129" s="14" t="e">
        <f t="shared" si="3"/>
        <v>#N/A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8" x14ac:dyDescent="0.35">
      <c r="A130" s="7"/>
      <c r="B130" s="7"/>
      <c r="C130" s="7"/>
      <c r="D130" s="7"/>
      <c r="E130" s="10" t="e">
        <f t="shared" si="2"/>
        <v>#N/A</v>
      </c>
      <c r="F130" s="14" t="e">
        <f>IF(E130="","",SUMIFS('Investment Calculator'!$E$30:$E$404,'Investment Calculator'!$C$30:$C$404,"&gt;="&amp;DATE(E130,1,1),'Investment Calculator'!$C$30:$C$404,"&lt;="&amp;DATE(E130,12,31)))</f>
        <v>#N/A</v>
      </c>
      <c r="G130" s="14" t="e">
        <f>IF(E130="","",SUMIFS('Investment Calculator'!$F$30:$F$404,'Investment Calculator'!$C$30:$C$404,"&gt;="&amp;DATE(E130,1,1),'Investment Calculator'!$C$30:$C$404,"&lt;="&amp;DATE(E130,12,31)))</f>
        <v>#N/A</v>
      </c>
      <c r="H130" s="14" t="e">
        <f>IF(E130="","",SUMIFS('Investment Calculator'!$G$30:$G$404,'Investment Calculator'!$C$30:$C$404,"&gt;="&amp;DATE(E130,1,1),'Investment Calculator'!$C$30:$C$404,"&lt;="&amp;DATE(E130,12,31)))</f>
        <v>#N/A</v>
      </c>
      <c r="I130" s="14" t="e">
        <f t="shared" si="3"/>
        <v>#N/A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8" x14ac:dyDescent="0.35">
      <c r="A131" s="7"/>
      <c r="B131" s="7"/>
      <c r="C131" s="7"/>
      <c r="D131" s="7"/>
      <c r="E131" s="10" t="e">
        <f t="shared" si="2"/>
        <v>#N/A</v>
      </c>
      <c r="F131" s="14" t="e">
        <f>IF(E131="","",SUMIFS('Investment Calculator'!$E$30:$E$404,'Investment Calculator'!$C$30:$C$404,"&gt;="&amp;DATE(E131,1,1),'Investment Calculator'!$C$30:$C$404,"&lt;="&amp;DATE(E131,12,31)))</f>
        <v>#N/A</v>
      </c>
      <c r="G131" s="14" t="e">
        <f>IF(E131="","",SUMIFS('Investment Calculator'!$F$30:$F$404,'Investment Calculator'!$C$30:$C$404,"&gt;="&amp;DATE(E131,1,1),'Investment Calculator'!$C$30:$C$404,"&lt;="&amp;DATE(E131,12,31)))</f>
        <v>#N/A</v>
      </c>
      <c r="H131" s="14" t="e">
        <f>IF(E131="","",SUMIFS('Investment Calculator'!$G$30:$G$404,'Investment Calculator'!$C$30:$C$404,"&gt;="&amp;DATE(E131,1,1),'Investment Calculator'!$C$30:$C$404,"&lt;="&amp;DATE(E131,12,31)))</f>
        <v>#N/A</v>
      </c>
      <c r="I131" s="14" t="e">
        <f t="shared" si="3"/>
        <v>#N/A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8" x14ac:dyDescent="0.35">
      <c r="A132" s="7"/>
      <c r="B132" s="7"/>
      <c r="C132" s="7"/>
      <c r="D132" s="7"/>
      <c r="E132" s="10" t="e">
        <f t="shared" ref="E132:E195" si="4">IF(E131&lt;YEAR($B$9),E131+1,NA())</f>
        <v>#N/A</v>
      </c>
      <c r="F132" s="14" t="e">
        <f>IF(E132="","",SUMIFS('Investment Calculator'!$E$30:$E$404,'Investment Calculator'!$C$30:$C$404,"&gt;="&amp;DATE(E132,1,1),'Investment Calculator'!$C$30:$C$404,"&lt;="&amp;DATE(E132,12,31)))</f>
        <v>#N/A</v>
      </c>
      <c r="G132" s="14" t="e">
        <f>IF(E132="","",SUMIFS('Investment Calculator'!$F$30:$F$404,'Investment Calculator'!$C$30:$C$404,"&gt;="&amp;DATE(E132,1,1),'Investment Calculator'!$C$30:$C$404,"&lt;="&amp;DATE(E132,12,31)))</f>
        <v>#N/A</v>
      </c>
      <c r="H132" s="14" t="e">
        <f>IF(E132="","",SUMIFS('Investment Calculator'!$G$30:$G$404,'Investment Calculator'!$C$30:$C$404,"&gt;="&amp;DATE(E132,1,1),'Investment Calculator'!$C$30:$C$404,"&lt;="&amp;DATE(E132,12,31)))</f>
        <v>#N/A</v>
      </c>
      <c r="I132" s="14" t="e">
        <f t="shared" ref="I132:I195" si="5">IF(E132="","",IF(ROUND(I131,0)+ROUND((F132+G132+H132),0)=0,0,I131+F132+G132+H132))</f>
        <v>#N/A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8" x14ac:dyDescent="0.35">
      <c r="A133" s="7"/>
      <c r="B133" s="7"/>
      <c r="C133" s="7"/>
      <c r="D133" s="7"/>
      <c r="E133" s="10" t="e">
        <f t="shared" si="4"/>
        <v>#N/A</v>
      </c>
      <c r="F133" s="14" t="e">
        <f>IF(E133="","",SUMIFS('Investment Calculator'!$E$30:$E$404,'Investment Calculator'!$C$30:$C$404,"&gt;="&amp;DATE(E133,1,1),'Investment Calculator'!$C$30:$C$404,"&lt;="&amp;DATE(E133,12,31)))</f>
        <v>#N/A</v>
      </c>
      <c r="G133" s="14" t="e">
        <f>IF(E133="","",SUMIFS('Investment Calculator'!$F$30:$F$404,'Investment Calculator'!$C$30:$C$404,"&gt;="&amp;DATE(E133,1,1),'Investment Calculator'!$C$30:$C$404,"&lt;="&amp;DATE(E133,12,31)))</f>
        <v>#N/A</v>
      </c>
      <c r="H133" s="14" t="e">
        <f>IF(E133="","",SUMIFS('Investment Calculator'!$G$30:$G$404,'Investment Calculator'!$C$30:$C$404,"&gt;="&amp;DATE(E133,1,1),'Investment Calculator'!$C$30:$C$404,"&lt;="&amp;DATE(E133,12,31)))</f>
        <v>#N/A</v>
      </c>
      <c r="I133" s="14" t="e">
        <f t="shared" si="5"/>
        <v>#N/A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8" x14ac:dyDescent="0.35">
      <c r="A134" s="7"/>
      <c r="B134" s="7"/>
      <c r="C134" s="7"/>
      <c r="D134" s="7"/>
      <c r="E134" s="10" t="e">
        <f t="shared" si="4"/>
        <v>#N/A</v>
      </c>
      <c r="F134" s="14" t="e">
        <f>IF(E134="","",SUMIFS('Investment Calculator'!$E$30:$E$404,'Investment Calculator'!$C$30:$C$404,"&gt;="&amp;DATE(E134,1,1),'Investment Calculator'!$C$30:$C$404,"&lt;="&amp;DATE(E134,12,31)))</f>
        <v>#N/A</v>
      </c>
      <c r="G134" s="14" t="e">
        <f>IF(E134="","",SUMIFS('Investment Calculator'!$F$30:$F$404,'Investment Calculator'!$C$30:$C$404,"&gt;="&amp;DATE(E134,1,1),'Investment Calculator'!$C$30:$C$404,"&lt;="&amp;DATE(E134,12,31)))</f>
        <v>#N/A</v>
      </c>
      <c r="H134" s="14" t="e">
        <f>IF(E134="","",SUMIFS('Investment Calculator'!$G$30:$G$404,'Investment Calculator'!$C$30:$C$404,"&gt;="&amp;DATE(E134,1,1),'Investment Calculator'!$C$30:$C$404,"&lt;="&amp;DATE(E134,12,31)))</f>
        <v>#N/A</v>
      </c>
      <c r="I134" s="14" t="e">
        <f t="shared" si="5"/>
        <v>#N/A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8" x14ac:dyDescent="0.35">
      <c r="A135" s="7"/>
      <c r="B135" s="7"/>
      <c r="C135" s="7"/>
      <c r="D135" s="7"/>
      <c r="E135" s="10" t="e">
        <f t="shared" si="4"/>
        <v>#N/A</v>
      </c>
      <c r="F135" s="14" t="e">
        <f>IF(E135="","",SUMIFS('Investment Calculator'!$E$30:$E$404,'Investment Calculator'!$C$30:$C$404,"&gt;="&amp;DATE(E135,1,1),'Investment Calculator'!$C$30:$C$404,"&lt;="&amp;DATE(E135,12,31)))</f>
        <v>#N/A</v>
      </c>
      <c r="G135" s="14" t="e">
        <f>IF(E135="","",SUMIFS('Investment Calculator'!$F$30:$F$404,'Investment Calculator'!$C$30:$C$404,"&gt;="&amp;DATE(E135,1,1),'Investment Calculator'!$C$30:$C$404,"&lt;="&amp;DATE(E135,12,31)))</f>
        <v>#N/A</v>
      </c>
      <c r="H135" s="14" t="e">
        <f>IF(E135="","",SUMIFS('Investment Calculator'!$G$30:$G$404,'Investment Calculator'!$C$30:$C$404,"&gt;="&amp;DATE(E135,1,1),'Investment Calculator'!$C$30:$C$404,"&lt;="&amp;DATE(E135,12,31)))</f>
        <v>#N/A</v>
      </c>
      <c r="I135" s="14" t="e">
        <f t="shared" si="5"/>
        <v>#N/A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8" x14ac:dyDescent="0.35">
      <c r="A136" s="7"/>
      <c r="B136" s="7"/>
      <c r="C136" s="7"/>
      <c r="D136" s="7"/>
      <c r="E136" s="10" t="e">
        <f t="shared" si="4"/>
        <v>#N/A</v>
      </c>
      <c r="F136" s="14" t="e">
        <f>IF(E136="","",SUMIFS('Investment Calculator'!$E$30:$E$404,'Investment Calculator'!$C$30:$C$404,"&gt;="&amp;DATE(E136,1,1),'Investment Calculator'!$C$30:$C$404,"&lt;="&amp;DATE(E136,12,31)))</f>
        <v>#N/A</v>
      </c>
      <c r="G136" s="14" t="e">
        <f>IF(E136="","",SUMIFS('Investment Calculator'!$F$30:$F$404,'Investment Calculator'!$C$30:$C$404,"&gt;="&amp;DATE(E136,1,1),'Investment Calculator'!$C$30:$C$404,"&lt;="&amp;DATE(E136,12,31)))</f>
        <v>#N/A</v>
      </c>
      <c r="H136" s="14" t="e">
        <f>IF(E136="","",SUMIFS('Investment Calculator'!$G$30:$G$404,'Investment Calculator'!$C$30:$C$404,"&gt;="&amp;DATE(E136,1,1),'Investment Calculator'!$C$30:$C$404,"&lt;="&amp;DATE(E136,12,31)))</f>
        <v>#N/A</v>
      </c>
      <c r="I136" s="14" t="e">
        <f t="shared" si="5"/>
        <v>#N/A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8" x14ac:dyDescent="0.35">
      <c r="A137" s="7"/>
      <c r="B137" s="7"/>
      <c r="C137" s="7"/>
      <c r="D137" s="7"/>
      <c r="E137" s="10" t="e">
        <f t="shared" si="4"/>
        <v>#N/A</v>
      </c>
      <c r="F137" s="14" t="e">
        <f>IF(E137="","",SUMIFS('Investment Calculator'!$E$30:$E$404,'Investment Calculator'!$C$30:$C$404,"&gt;="&amp;DATE(E137,1,1),'Investment Calculator'!$C$30:$C$404,"&lt;="&amp;DATE(E137,12,31)))</f>
        <v>#N/A</v>
      </c>
      <c r="G137" s="14" t="e">
        <f>IF(E137="","",SUMIFS('Investment Calculator'!$F$30:$F$404,'Investment Calculator'!$C$30:$C$404,"&gt;="&amp;DATE(E137,1,1),'Investment Calculator'!$C$30:$C$404,"&lt;="&amp;DATE(E137,12,31)))</f>
        <v>#N/A</v>
      </c>
      <c r="H137" s="14" t="e">
        <f>IF(E137="","",SUMIFS('Investment Calculator'!$G$30:$G$404,'Investment Calculator'!$C$30:$C$404,"&gt;="&amp;DATE(E137,1,1),'Investment Calculator'!$C$30:$C$404,"&lt;="&amp;DATE(E137,12,31)))</f>
        <v>#N/A</v>
      </c>
      <c r="I137" s="14" t="e">
        <f t="shared" si="5"/>
        <v>#N/A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8" x14ac:dyDescent="0.35">
      <c r="A138" s="7"/>
      <c r="B138" s="7"/>
      <c r="C138" s="7"/>
      <c r="D138" s="7"/>
      <c r="E138" s="10" t="e">
        <f t="shared" si="4"/>
        <v>#N/A</v>
      </c>
      <c r="F138" s="14" t="e">
        <f>IF(E138="","",SUMIFS('Investment Calculator'!$E$30:$E$404,'Investment Calculator'!$C$30:$C$404,"&gt;="&amp;DATE(E138,1,1),'Investment Calculator'!$C$30:$C$404,"&lt;="&amp;DATE(E138,12,31)))</f>
        <v>#N/A</v>
      </c>
      <c r="G138" s="14" t="e">
        <f>IF(E138="","",SUMIFS('Investment Calculator'!$F$30:$F$404,'Investment Calculator'!$C$30:$C$404,"&gt;="&amp;DATE(E138,1,1),'Investment Calculator'!$C$30:$C$404,"&lt;="&amp;DATE(E138,12,31)))</f>
        <v>#N/A</v>
      </c>
      <c r="H138" s="14" t="e">
        <f>IF(E138="","",SUMIFS('Investment Calculator'!$G$30:$G$404,'Investment Calculator'!$C$30:$C$404,"&gt;="&amp;DATE(E138,1,1),'Investment Calculator'!$C$30:$C$404,"&lt;="&amp;DATE(E138,12,31)))</f>
        <v>#N/A</v>
      </c>
      <c r="I138" s="14" t="e">
        <f t="shared" si="5"/>
        <v>#N/A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8" x14ac:dyDescent="0.35">
      <c r="A139" s="7"/>
      <c r="B139" s="7"/>
      <c r="C139" s="7"/>
      <c r="D139" s="7"/>
      <c r="E139" s="10" t="e">
        <f t="shared" si="4"/>
        <v>#N/A</v>
      </c>
      <c r="F139" s="14" t="e">
        <f>IF(E139="","",SUMIFS('Investment Calculator'!$E$30:$E$404,'Investment Calculator'!$C$30:$C$404,"&gt;="&amp;DATE(E139,1,1),'Investment Calculator'!$C$30:$C$404,"&lt;="&amp;DATE(E139,12,31)))</f>
        <v>#N/A</v>
      </c>
      <c r="G139" s="14" t="e">
        <f>IF(E139="","",SUMIFS('Investment Calculator'!$F$30:$F$404,'Investment Calculator'!$C$30:$C$404,"&gt;="&amp;DATE(E139,1,1),'Investment Calculator'!$C$30:$C$404,"&lt;="&amp;DATE(E139,12,31)))</f>
        <v>#N/A</v>
      </c>
      <c r="H139" s="14" t="e">
        <f>IF(E139="","",SUMIFS('Investment Calculator'!$G$30:$G$404,'Investment Calculator'!$C$30:$C$404,"&gt;="&amp;DATE(E139,1,1),'Investment Calculator'!$C$30:$C$404,"&lt;="&amp;DATE(E139,12,31)))</f>
        <v>#N/A</v>
      </c>
      <c r="I139" s="14" t="e">
        <f t="shared" si="5"/>
        <v>#N/A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8" x14ac:dyDescent="0.35">
      <c r="A140" s="7"/>
      <c r="B140" s="7"/>
      <c r="C140" s="7"/>
      <c r="D140" s="7"/>
      <c r="E140" s="10" t="e">
        <f t="shared" si="4"/>
        <v>#N/A</v>
      </c>
      <c r="F140" s="14" t="e">
        <f>IF(E140="","",SUMIFS('Investment Calculator'!$E$30:$E$404,'Investment Calculator'!$C$30:$C$404,"&gt;="&amp;DATE(E140,1,1),'Investment Calculator'!$C$30:$C$404,"&lt;="&amp;DATE(E140,12,31)))</f>
        <v>#N/A</v>
      </c>
      <c r="G140" s="14" t="e">
        <f>IF(E140="","",SUMIFS('Investment Calculator'!$F$30:$F$404,'Investment Calculator'!$C$30:$C$404,"&gt;="&amp;DATE(E140,1,1),'Investment Calculator'!$C$30:$C$404,"&lt;="&amp;DATE(E140,12,31)))</f>
        <v>#N/A</v>
      </c>
      <c r="H140" s="14" t="e">
        <f>IF(E140="","",SUMIFS('Investment Calculator'!$G$30:$G$404,'Investment Calculator'!$C$30:$C$404,"&gt;="&amp;DATE(E140,1,1),'Investment Calculator'!$C$30:$C$404,"&lt;="&amp;DATE(E140,12,31)))</f>
        <v>#N/A</v>
      </c>
      <c r="I140" s="14" t="e">
        <f t="shared" si="5"/>
        <v>#N/A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8" x14ac:dyDescent="0.35">
      <c r="A141" s="7"/>
      <c r="B141" s="7"/>
      <c r="C141" s="7"/>
      <c r="D141" s="7"/>
      <c r="E141" s="10" t="e">
        <f t="shared" si="4"/>
        <v>#N/A</v>
      </c>
      <c r="F141" s="14" t="e">
        <f>IF(E141="","",SUMIFS('Investment Calculator'!$E$30:$E$404,'Investment Calculator'!$C$30:$C$404,"&gt;="&amp;DATE(E141,1,1),'Investment Calculator'!$C$30:$C$404,"&lt;="&amp;DATE(E141,12,31)))</f>
        <v>#N/A</v>
      </c>
      <c r="G141" s="14" t="e">
        <f>IF(E141="","",SUMIFS('Investment Calculator'!$F$30:$F$404,'Investment Calculator'!$C$30:$C$404,"&gt;="&amp;DATE(E141,1,1),'Investment Calculator'!$C$30:$C$404,"&lt;="&amp;DATE(E141,12,31)))</f>
        <v>#N/A</v>
      </c>
      <c r="H141" s="14" t="e">
        <f>IF(E141="","",SUMIFS('Investment Calculator'!$G$30:$G$404,'Investment Calculator'!$C$30:$C$404,"&gt;="&amp;DATE(E141,1,1),'Investment Calculator'!$C$30:$C$404,"&lt;="&amp;DATE(E141,12,31)))</f>
        <v>#N/A</v>
      </c>
      <c r="I141" s="14" t="e">
        <f t="shared" si="5"/>
        <v>#N/A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8" x14ac:dyDescent="0.35">
      <c r="A142" s="7"/>
      <c r="B142" s="7"/>
      <c r="C142" s="7"/>
      <c r="D142" s="7"/>
      <c r="E142" s="10" t="e">
        <f t="shared" si="4"/>
        <v>#N/A</v>
      </c>
      <c r="F142" s="14" t="e">
        <f>IF(E142="","",SUMIFS('Investment Calculator'!$E$30:$E$404,'Investment Calculator'!$C$30:$C$404,"&gt;="&amp;DATE(E142,1,1),'Investment Calculator'!$C$30:$C$404,"&lt;="&amp;DATE(E142,12,31)))</f>
        <v>#N/A</v>
      </c>
      <c r="G142" s="14" t="e">
        <f>IF(E142="","",SUMIFS('Investment Calculator'!$F$30:$F$404,'Investment Calculator'!$C$30:$C$404,"&gt;="&amp;DATE(E142,1,1),'Investment Calculator'!$C$30:$C$404,"&lt;="&amp;DATE(E142,12,31)))</f>
        <v>#N/A</v>
      </c>
      <c r="H142" s="14" t="e">
        <f>IF(E142="","",SUMIFS('Investment Calculator'!$G$30:$G$404,'Investment Calculator'!$C$30:$C$404,"&gt;="&amp;DATE(E142,1,1),'Investment Calculator'!$C$30:$C$404,"&lt;="&amp;DATE(E142,12,31)))</f>
        <v>#N/A</v>
      </c>
      <c r="I142" s="14" t="e">
        <f t="shared" si="5"/>
        <v>#N/A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8" x14ac:dyDescent="0.35">
      <c r="A143" s="7"/>
      <c r="B143" s="7"/>
      <c r="C143" s="7"/>
      <c r="D143" s="7"/>
      <c r="E143" s="10" t="e">
        <f t="shared" si="4"/>
        <v>#N/A</v>
      </c>
      <c r="F143" s="14" t="e">
        <f>IF(E143="","",SUMIFS('Investment Calculator'!$E$30:$E$404,'Investment Calculator'!$C$30:$C$404,"&gt;="&amp;DATE(E143,1,1),'Investment Calculator'!$C$30:$C$404,"&lt;="&amp;DATE(E143,12,31)))</f>
        <v>#N/A</v>
      </c>
      <c r="G143" s="14" t="e">
        <f>IF(E143="","",SUMIFS('Investment Calculator'!$F$30:$F$404,'Investment Calculator'!$C$30:$C$404,"&gt;="&amp;DATE(E143,1,1),'Investment Calculator'!$C$30:$C$404,"&lt;="&amp;DATE(E143,12,31)))</f>
        <v>#N/A</v>
      </c>
      <c r="H143" s="14" t="e">
        <f>IF(E143="","",SUMIFS('Investment Calculator'!$G$30:$G$404,'Investment Calculator'!$C$30:$C$404,"&gt;="&amp;DATE(E143,1,1),'Investment Calculator'!$C$30:$C$404,"&lt;="&amp;DATE(E143,12,31)))</f>
        <v>#N/A</v>
      </c>
      <c r="I143" s="14" t="e">
        <f t="shared" si="5"/>
        <v>#N/A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8" x14ac:dyDescent="0.35">
      <c r="A144" s="7"/>
      <c r="B144" s="7"/>
      <c r="C144" s="7"/>
      <c r="D144" s="7"/>
      <c r="E144" s="10" t="e">
        <f t="shared" si="4"/>
        <v>#N/A</v>
      </c>
      <c r="F144" s="14" t="e">
        <f>IF(E144="","",SUMIFS('Investment Calculator'!$E$30:$E$404,'Investment Calculator'!$C$30:$C$404,"&gt;="&amp;DATE(E144,1,1),'Investment Calculator'!$C$30:$C$404,"&lt;="&amp;DATE(E144,12,31)))</f>
        <v>#N/A</v>
      </c>
      <c r="G144" s="14" t="e">
        <f>IF(E144="","",SUMIFS('Investment Calculator'!$F$30:$F$404,'Investment Calculator'!$C$30:$C$404,"&gt;="&amp;DATE(E144,1,1),'Investment Calculator'!$C$30:$C$404,"&lt;="&amp;DATE(E144,12,31)))</f>
        <v>#N/A</v>
      </c>
      <c r="H144" s="14" t="e">
        <f>IF(E144="","",SUMIFS('Investment Calculator'!$G$30:$G$404,'Investment Calculator'!$C$30:$C$404,"&gt;="&amp;DATE(E144,1,1),'Investment Calculator'!$C$30:$C$404,"&lt;="&amp;DATE(E144,12,31)))</f>
        <v>#N/A</v>
      </c>
      <c r="I144" s="14" t="e">
        <f t="shared" si="5"/>
        <v>#N/A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8" x14ac:dyDescent="0.35">
      <c r="A145" s="7"/>
      <c r="B145" s="7"/>
      <c r="C145" s="7"/>
      <c r="D145" s="7"/>
      <c r="E145" s="10" t="e">
        <f t="shared" si="4"/>
        <v>#N/A</v>
      </c>
      <c r="F145" s="14" t="e">
        <f>IF(E145="","",SUMIFS('Investment Calculator'!$E$30:$E$404,'Investment Calculator'!$C$30:$C$404,"&gt;="&amp;DATE(E145,1,1),'Investment Calculator'!$C$30:$C$404,"&lt;="&amp;DATE(E145,12,31)))</f>
        <v>#N/A</v>
      </c>
      <c r="G145" s="14" t="e">
        <f>IF(E145="","",SUMIFS('Investment Calculator'!$F$30:$F$404,'Investment Calculator'!$C$30:$C$404,"&gt;="&amp;DATE(E145,1,1),'Investment Calculator'!$C$30:$C$404,"&lt;="&amp;DATE(E145,12,31)))</f>
        <v>#N/A</v>
      </c>
      <c r="H145" s="14" t="e">
        <f>IF(E145="","",SUMIFS('Investment Calculator'!$G$30:$G$404,'Investment Calculator'!$C$30:$C$404,"&gt;="&amp;DATE(E145,1,1),'Investment Calculator'!$C$30:$C$404,"&lt;="&amp;DATE(E145,12,31)))</f>
        <v>#N/A</v>
      </c>
      <c r="I145" s="14" t="e">
        <f t="shared" si="5"/>
        <v>#N/A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8" x14ac:dyDescent="0.35">
      <c r="A146" s="7"/>
      <c r="B146" s="7"/>
      <c r="C146" s="7"/>
      <c r="D146" s="7"/>
      <c r="E146" s="10" t="e">
        <f t="shared" si="4"/>
        <v>#N/A</v>
      </c>
      <c r="F146" s="14" t="e">
        <f>IF(E146="","",SUMIFS('Investment Calculator'!$E$30:$E$404,'Investment Calculator'!$C$30:$C$404,"&gt;="&amp;DATE(E146,1,1),'Investment Calculator'!$C$30:$C$404,"&lt;="&amp;DATE(E146,12,31)))</f>
        <v>#N/A</v>
      </c>
      <c r="G146" s="14" t="e">
        <f>IF(E146="","",SUMIFS('Investment Calculator'!$F$30:$F$404,'Investment Calculator'!$C$30:$C$404,"&gt;="&amp;DATE(E146,1,1),'Investment Calculator'!$C$30:$C$404,"&lt;="&amp;DATE(E146,12,31)))</f>
        <v>#N/A</v>
      </c>
      <c r="H146" s="14" t="e">
        <f>IF(E146="","",SUMIFS('Investment Calculator'!$G$30:$G$404,'Investment Calculator'!$C$30:$C$404,"&gt;="&amp;DATE(E146,1,1),'Investment Calculator'!$C$30:$C$404,"&lt;="&amp;DATE(E146,12,31)))</f>
        <v>#N/A</v>
      </c>
      <c r="I146" s="14" t="e">
        <f t="shared" si="5"/>
        <v>#N/A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8" x14ac:dyDescent="0.35">
      <c r="A147" s="7"/>
      <c r="B147" s="7"/>
      <c r="C147" s="7"/>
      <c r="D147" s="7"/>
      <c r="E147" s="10" t="e">
        <f t="shared" si="4"/>
        <v>#N/A</v>
      </c>
      <c r="F147" s="14" t="e">
        <f>IF(E147="","",SUMIFS('Investment Calculator'!$E$30:$E$404,'Investment Calculator'!$C$30:$C$404,"&gt;="&amp;DATE(E147,1,1),'Investment Calculator'!$C$30:$C$404,"&lt;="&amp;DATE(E147,12,31)))</f>
        <v>#N/A</v>
      </c>
      <c r="G147" s="14" t="e">
        <f>IF(E147="","",SUMIFS('Investment Calculator'!$F$30:$F$404,'Investment Calculator'!$C$30:$C$404,"&gt;="&amp;DATE(E147,1,1),'Investment Calculator'!$C$30:$C$404,"&lt;="&amp;DATE(E147,12,31)))</f>
        <v>#N/A</v>
      </c>
      <c r="H147" s="14" t="e">
        <f>IF(E147="","",SUMIFS('Investment Calculator'!$G$30:$G$404,'Investment Calculator'!$C$30:$C$404,"&gt;="&amp;DATE(E147,1,1),'Investment Calculator'!$C$30:$C$404,"&lt;="&amp;DATE(E147,12,31)))</f>
        <v>#N/A</v>
      </c>
      <c r="I147" s="14" t="e">
        <f t="shared" si="5"/>
        <v>#N/A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8" x14ac:dyDescent="0.35">
      <c r="A148" s="7"/>
      <c r="B148" s="7"/>
      <c r="C148" s="7"/>
      <c r="D148" s="7"/>
      <c r="E148" s="10" t="e">
        <f t="shared" si="4"/>
        <v>#N/A</v>
      </c>
      <c r="F148" s="14" t="e">
        <f>IF(E148="","",SUMIFS('Investment Calculator'!$E$30:$E$404,'Investment Calculator'!$C$30:$C$404,"&gt;="&amp;DATE(E148,1,1),'Investment Calculator'!$C$30:$C$404,"&lt;="&amp;DATE(E148,12,31)))</f>
        <v>#N/A</v>
      </c>
      <c r="G148" s="14" t="e">
        <f>IF(E148="","",SUMIFS('Investment Calculator'!$F$30:$F$404,'Investment Calculator'!$C$30:$C$404,"&gt;="&amp;DATE(E148,1,1),'Investment Calculator'!$C$30:$C$404,"&lt;="&amp;DATE(E148,12,31)))</f>
        <v>#N/A</v>
      </c>
      <c r="H148" s="14" t="e">
        <f>IF(E148="","",SUMIFS('Investment Calculator'!$G$30:$G$404,'Investment Calculator'!$C$30:$C$404,"&gt;="&amp;DATE(E148,1,1),'Investment Calculator'!$C$30:$C$404,"&lt;="&amp;DATE(E148,12,31)))</f>
        <v>#N/A</v>
      </c>
      <c r="I148" s="14" t="e">
        <f t="shared" si="5"/>
        <v>#N/A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8" x14ac:dyDescent="0.35">
      <c r="A149" s="7"/>
      <c r="B149" s="7"/>
      <c r="C149" s="7"/>
      <c r="D149" s="7"/>
      <c r="E149" s="10" t="e">
        <f t="shared" si="4"/>
        <v>#N/A</v>
      </c>
      <c r="F149" s="14" t="e">
        <f>IF(E149="","",SUMIFS('Investment Calculator'!$E$30:$E$404,'Investment Calculator'!$C$30:$C$404,"&gt;="&amp;DATE(E149,1,1),'Investment Calculator'!$C$30:$C$404,"&lt;="&amp;DATE(E149,12,31)))</f>
        <v>#N/A</v>
      </c>
      <c r="G149" s="14" t="e">
        <f>IF(E149="","",SUMIFS('Investment Calculator'!$F$30:$F$404,'Investment Calculator'!$C$30:$C$404,"&gt;="&amp;DATE(E149,1,1),'Investment Calculator'!$C$30:$C$404,"&lt;="&amp;DATE(E149,12,31)))</f>
        <v>#N/A</v>
      </c>
      <c r="H149" s="14" t="e">
        <f>IF(E149="","",SUMIFS('Investment Calculator'!$G$30:$G$404,'Investment Calculator'!$C$30:$C$404,"&gt;="&amp;DATE(E149,1,1),'Investment Calculator'!$C$30:$C$404,"&lt;="&amp;DATE(E149,12,31)))</f>
        <v>#N/A</v>
      </c>
      <c r="I149" s="14" t="e">
        <f t="shared" si="5"/>
        <v>#N/A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8" x14ac:dyDescent="0.35">
      <c r="A150" s="7"/>
      <c r="B150" s="7"/>
      <c r="C150" s="7"/>
      <c r="D150" s="7"/>
      <c r="E150" s="10" t="e">
        <f t="shared" si="4"/>
        <v>#N/A</v>
      </c>
      <c r="F150" s="14" t="e">
        <f>IF(E150="","",SUMIFS('Investment Calculator'!$E$30:$E$404,'Investment Calculator'!$C$30:$C$404,"&gt;="&amp;DATE(E150,1,1),'Investment Calculator'!$C$30:$C$404,"&lt;="&amp;DATE(E150,12,31)))</f>
        <v>#N/A</v>
      </c>
      <c r="G150" s="14" t="e">
        <f>IF(E150="","",SUMIFS('Investment Calculator'!$F$30:$F$404,'Investment Calculator'!$C$30:$C$404,"&gt;="&amp;DATE(E150,1,1),'Investment Calculator'!$C$30:$C$404,"&lt;="&amp;DATE(E150,12,31)))</f>
        <v>#N/A</v>
      </c>
      <c r="H150" s="14" t="e">
        <f>IF(E150="","",SUMIFS('Investment Calculator'!$G$30:$G$404,'Investment Calculator'!$C$30:$C$404,"&gt;="&amp;DATE(E150,1,1),'Investment Calculator'!$C$30:$C$404,"&lt;="&amp;DATE(E150,12,31)))</f>
        <v>#N/A</v>
      </c>
      <c r="I150" s="14" t="e">
        <f t="shared" si="5"/>
        <v>#N/A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8" x14ac:dyDescent="0.35">
      <c r="A151" s="7"/>
      <c r="B151" s="7"/>
      <c r="C151" s="7"/>
      <c r="D151" s="7"/>
      <c r="E151" s="10" t="e">
        <f t="shared" si="4"/>
        <v>#N/A</v>
      </c>
      <c r="F151" s="14" t="e">
        <f>IF(E151="","",SUMIFS('Investment Calculator'!$E$30:$E$404,'Investment Calculator'!$C$30:$C$404,"&gt;="&amp;DATE(E151,1,1),'Investment Calculator'!$C$30:$C$404,"&lt;="&amp;DATE(E151,12,31)))</f>
        <v>#N/A</v>
      </c>
      <c r="G151" s="14" t="e">
        <f>IF(E151="","",SUMIFS('Investment Calculator'!$F$30:$F$404,'Investment Calculator'!$C$30:$C$404,"&gt;="&amp;DATE(E151,1,1),'Investment Calculator'!$C$30:$C$404,"&lt;="&amp;DATE(E151,12,31)))</f>
        <v>#N/A</v>
      </c>
      <c r="H151" s="14" t="e">
        <f>IF(E151="","",SUMIFS('Investment Calculator'!$G$30:$G$404,'Investment Calculator'!$C$30:$C$404,"&gt;="&amp;DATE(E151,1,1),'Investment Calculator'!$C$30:$C$404,"&lt;="&amp;DATE(E151,12,31)))</f>
        <v>#N/A</v>
      </c>
      <c r="I151" s="14" t="e">
        <f t="shared" si="5"/>
        <v>#N/A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8" x14ac:dyDescent="0.35">
      <c r="A152" s="7"/>
      <c r="B152" s="7"/>
      <c r="C152" s="7"/>
      <c r="D152" s="7"/>
      <c r="E152" s="10" t="e">
        <f t="shared" si="4"/>
        <v>#N/A</v>
      </c>
      <c r="F152" s="14" t="e">
        <f>IF(E152="","",SUMIFS('Investment Calculator'!$E$30:$E$404,'Investment Calculator'!$C$30:$C$404,"&gt;="&amp;DATE(E152,1,1),'Investment Calculator'!$C$30:$C$404,"&lt;="&amp;DATE(E152,12,31)))</f>
        <v>#N/A</v>
      </c>
      <c r="G152" s="14" t="e">
        <f>IF(E152="","",SUMIFS('Investment Calculator'!$F$30:$F$404,'Investment Calculator'!$C$30:$C$404,"&gt;="&amp;DATE(E152,1,1),'Investment Calculator'!$C$30:$C$404,"&lt;="&amp;DATE(E152,12,31)))</f>
        <v>#N/A</v>
      </c>
      <c r="H152" s="14" t="e">
        <f>IF(E152="","",SUMIFS('Investment Calculator'!$G$30:$G$404,'Investment Calculator'!$C$30:$C$404,"&gt;="&amp;DATE(E152,1,1),'Investment Calculator'!$C$30:$C$404,"&lt;="&amp;DATE(E152,12,31)))</f>
        <v>#N/A</v>
      </c>
      <c r="I152" s="14" t="e">
        <f t="shared" si="5"/>
        <v>#N/A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8" x14ac:dyDescent="0.35">
      <c r="A153" s="7"/>
      <c r="B153" s="7"/>
      <c r="C153" s="7"/>
      <c r="D153" s="7"/>
      <c r="E153" s="10" t="e">
        <f t="shared" si="4"/>
        <v>#N/A</v>
      </c>
      <c r="F153" s="14" t="e">
        <f>IF(E153="","",SUMIFS('Investment Calculator'!$E$30:$E$404,'Investment Calculator'!$C$30:$C$404,"&gt;="&amp;DATE(E153,1,1),'Investment Calculator'!$C$30:$C$404,"&lt;="&amp;DATE(E153,12,31)))</f>
        <v>#N/A</v>
      </c>
      <c r="G153" s="14" t="e">
        <f>IF(E153="","",SUMIFS('Investment Calculator'!$F$30:$F$404,'Investment Calculator'!$C$30:$C$404,"&gt;="&amp;DATE(E153,1,1),'Investment Calculator'!$C$30:$C$404,"&lt;="&amp;DATE(E153,12,31)))</f>
        <v>#N/A</v>
      </c>
      <c r="H153" s="14" t="e">
        <f>IF(E153="","",SUMIFS('Investment Calculator'!$G$30:$G$404,'Investment Calculator'!$C$30:$C$404,"&gt;="&amp;DATE(E153,1,1),'Investment Calculator'!$C$30:$C$404,"&lt;="&amp;DATE(E153,12,31)))</f>
        <v>#N/A</v>
      </c>
      <c r="I153" s="14" t="e">
        <f t="shared" si="5"/>
        <v>#N/A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8" x14ac:dyDescent="0.35">
      <c r="A154" s="7"/>
      <c r="B154" s="7"/>
      <c r="C154" s="7"/>
      <c r="D154" s="7"/>
      <c r="E154" s="10" t="e">
        <f t="shared" si="4"/>
        <v>#N/A</v>
      </c>
      <c r="F154" s="14" t="e">
        <f>IF(E154="","",SUMIFS('Investment Calculator'!$E$30:$E$404,'Investment Calculator'!$C$30:$C$404,"&gt;="&amp;DATE(E154,1,1),'Investment Calculator'!$C$30:$C$404,"&lt;="&amp;DATE(E154,12,31)))</f>
        <v>#N/A</v>
      </c>
      <c r="G154" s="14" t="e">
        <f>IF(E154="","",SUMIFS('Investment Calculator'!$F$30:$F$404,'Investment Calculator'!$C$30:$C$404,"&gt;="&amp;DATE(E154,1,1),'Investment Calculator'!$C$30:$C$404,"&lt;="&amp;DATE(E154,12,31)))</f>
        <v>#N/A</v>
      </c>
      <c r="H154" s="14" t="e">
        <f>IF(E154="","",SUMIFS('Investment Calculator'!$G$30:$G$404,'Investment Calculator'!$C$30:$C$404,"&gt;="&amp;DATE(E154,1,1),'Investment Calculator'!$C$30:$C$404,"&lt;="&amp;DATE(E154,12,31)))</f>
        <v>#N/A</v>
      </c>
      <c r="I154" s="14" t="e">
        <f t="shared" si="5"/>
        <v>#N/A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8" x14ac:dyDescent="0.35">
      <c r="A155" s="7"/>
      <c r="B155" s="7"/>
      <c r="C155" s="7"/>
      <c r="D155" s="7"/>
      <c r="E155" s="10" t="e">
        <f t="shared" si="4"/>
        <v>#N/A</v>
      </c>
      <c r="F155" s="14" t="e">
        <f>IF(E155="","",SUMIFS('Investment Calculator'!$E$30:$E$404,'Investment Calculator'!$C$30:$C$404,"&gt;="&amp;DATE(E155,1,1),'Investment Calculator'!$C$30:$C$404,"&lt;="&amp;DATE(E155,12,31)))</f>
        <v>#N/A</v>
      </c>
      <c r="G155" s="14" t="e">
        <f>IF(E155="","",SUMIFS('Investment Calculator'!$F$30:$F$404,'Investment Calculator'!$C$30:$C$404,"&gt;="&amp;DATE(E155,1,1),'Investment Calculator'!$C$30:$C$404,"&lt;="&amp;DATE(E155,12,31)))</f>
        <v>#N/A</v>
      </c>
      <c r="H155" s="14" t="e">
        <f>IF(E155="","",SUMIFS('Investment Calculator'!$G$30:$G$404,'Investment Calculator'!$C$30:$C$404,"&gt;="&amp;DATE(E155,1,1),'Investment Calculator'!$C$30:$C$404,"&lt;="&amp;DATE(E155,12,31)))</f>
        <v>#N/A</v>
      </c>
      <c r="I155" s="14" t="e">
        <f t="shared" si="5"/>
        <v>#N/A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8" x14ac:dyDescent="0.35">
      <c r="A156" s="7"/>
      <c r="B156" s="7"/>
      <c r="C156" s="7"/>
      <c r="D156" s="7"/>
      <c r="E156" s="10" t="e">
        <f t="shared" si="4"/>
        <v>#N/A</v>
      </c>
      <c r="F156" s="14" t="e">
        <f>IF(E156="","",SUMIFS('Investment Calculator'!$E$30:$E$404,'Investment Calculator'!$C$30:$C$404,"&gt;="&amp;DATE(E156,1,1),'Investment Calculator'!$C$30:$C$404,"&lt;="&amp;DATE(E156,12,31)))</f>
        <v>#N/A</v>
      </c>
      <c r="G156" s="14" t="e">
        <f>IF(E156="","",SUMIFS('Investment Calculator'!$F$30:$F$404,'Investment Calculator'!$C$30:$C$404,"&gt;="&amp;DATE(E156,1,1),'Investment Calculator'!$C$30:$C$404,"&lt;="&amp;DATE(E156,12,31)))</f>
        <v>#N/A</v>
      </c>
      <c r="H156" s="14" t="e">
        <f>IF(E156="","",SUMIFS('Investment Calculator'!$G$30:$G$404,'Investment Calculator'!$C$30:$C$404,"&gt;="&amp;DATE(E156,1,1),'Investment Calculator'!$C$30:$C$404,"&lt;="&amp;DATE(E156,12,31)))</f>
        <v>#N/A</v>
      </c>
      <c r="I156" s="14" t="e">
        <f t="shared" si="5"/>
        <v>#N/A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8" x14ac:dyDescent="0.35">
      <c r="A157" s="7"/>
      <c r="B157" s="7"/>
      <c r="C157" s="7"/>
      <c r="D157" s="7"/>
      <c r="E157" s="10" t="e">
        <f t="shared" si="4"/>
        <v>#N/A</v>
      </c>
      <c r="F157" s="14" t="e">
        <f>IF(E157="","",SUMIFS('Investment Calculator'!$E$30:$E$404,'Investment Calculator'!$C$30:$C$404,"&gt;="&amp;DATE(E157,1,1),'Investment Calculator'!$C$30:$C$404,"&lt;="&amp;DATE(E157,12,31)))</f>
        <v>#N/A</v>
      </c>
      <c r="G157" s="14" t="e">
        <f>IF(E157="","",SUMIFS('Investment Calculator'!$F$30:$F$404,'Investment Calculator'!$C$30:$C$404,"&gt;="&amp;DATE(E157,1,1),'Investment Calculator'!$C$30:$C$404,"&lt;="&amp;DATE(E157,12,31)))</f>
        <v>#N/A</v>
      </c>
      <c r="H157" s="14" t="e">
        <f>IF(E157="","",SUMIFS('Investment Calculator'!$G$30:$G$404,'Investment Calculator'!$C$30:$C$404,"&gt;="&amp;DATE(E157,1,1),'Investment Calculator'!$C$30:$C$404,"&lt;="&amp;DATE(E157,12,31)))</f>
        <v>#N/A</v>
      </c>
      <c r="I157" s="14" t="e">
        <f t="shared" si="5"/>
        <v>#N/A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8" x14ac:dyDescent="0.35">
      <c r="A158" s="7"/>
      <c r="B158" s="7"/>
      <c r="C158" s="7"/>
      <c r="D158" s="7"/>
      <c r="E158" s="10" t="e">
        <f t="shared" si="4"/>
        <v>#N/A</v>
      </c>
      <c r="F158" s="14" t="e">
        <f>IF(E158="","",SUMIFS('Investment Calculator'!$E$30:$E$404,'Investment Calculator'!$C$30:$C$404,"&gt;="&amp;DATE(E158,1,1),'Investment Calculator'!$C$30:$C$404,"&lt;="&amp;DATE(E158,12,31)))</f>
        <v>#N/A</v>
      </c>
      <c r="G158" s="14" t="e">
        <f>IF(E158="","",SUMIFS('Investment Calculator'!$F$30:$F$404,'Investment Calculator'!$C$30:$C$404,"&gt;="&amp;DATE(E158,1,1),'Investment Calculator'!$C$30:$C$404,"&lt;="&amp;DATE(E158,12,31)))</f>
        <v>#N/A</v>
      </c>
      <c r="H158" s="14" t="e">
        <f>IF(E158="","",SUMIFS('Investment Calculator'!$G$30:$G$404,'Investment Calculator'!$C$30:$C$404,"&gt;="&amp;DATE(E158,1,1),'Investment Calculator'!$C$30:$C$404,"&lt;="&amp;DATE(E158,12,31)))</f>
        <v>#N/A</v>
      </c>
      <c r="I158" s="14" t="e">
        <f t="shared" si="5"/>
        <v>#N/A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8" x14ac:dyDescent="0.35">
      <c r="A159" s="7"/>
      <c r="B159" s="7"/>
      <c r="C159" s="7"/>
      <c r="D159" s="7"/>
      <c r="E159" s="10" t="e">
        <f t="shared" si="4"/>
        <v>#N/A</v>
      </c>
      <c r="F159" s="14" t="e">
        <f>IF(E159="","",SUMIFS('Investment Calculator'!$E$30:$E$404,'Investment Calculator'!$C$30:$C$404,"&gt;="&amp;DATE(E159,1,1),'Investment Calculator'!$C$30:$C$404,"&lt;="&amp;DATE(E159,12,31)))</f>
        <v>#N/A</v>
      </c>
      <c r="G159" s="14" t="e">
        <f>IF(E159="","",SUMIFS('Investment Calculator'!$F$30:$F$404,'Investment Calculator'!$C$30:$C$404,"&gt;="&amp;DATE(E159,1,1),'Investment Calculator'!$C$30:$C$404,"&lt;="&amp;DATE(E159,12,31)))</f>
        <v>#N/A</v>
      </c>
      <c r="H159" s="14" t="e">
        <f>IF(E159="","",SUMIFS('Investment Calculator'!$G$30:$G$404,'Investment Calculator'!$C$30:$C$404,"&gt;="&amp;DATE(E159,1,1),'Investment Calculator'!$C$30:$C$404,"&lt;="&amp;DATE(E159,12,31)))</f>
        <v>#N/A</v>
      </c>
      <c r="I159" s="14" t="e">
        <f t="shared" si="5"/>
        <v>#N/A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8" x14ac:dyDescent="0.35">
      <c r="A160" s="7"/>
      <c r="B160" s="7"/>
      <c r="C160" s="7"/>
      <c r="D160" s="7"/>
      <c r="E160" s="10" t="e">
        <f t="shared" si="4"/>
        <v>#N/A</v>
      </c>
      <c r="F160" s="14" t="e">
        <f>IF(E160="","",SUMIFS('Investment Calculator'!$E$30:$E$404,'Investment Calculator'!$C$30:$C$404,"&gt;="&amp;DATE(E160,1,1),'Investment Calculator'!$C$30:$C$404,"&lt;="&amp;DATE(E160,12,31)))</f>
        <v>#N/A</v>
      </c>
      <c r="G160" s="14" t="e">
        <f>IF(E160="","",SUMIFS('Investment Calculator'!$F$30:$F$404,'Investment Calculator'!$C$30:$C$404,"&gt;="&amp;DATE(E160,1,1),'Investment Calculator'!$C$30:$C$404,"&lt;="&amp;DATE(E160,12,31)))</f>
        <v>#N/A</v>
      </c>
      <c r="H160" s="14" t="e">
        <f>IF(E160="","",SUMIFS('Investment Calculator'!$G$30:$G$404,'Investment Calculator'!$C$30:$C$404,"&gt;="&amp;DATE(E160,1,1),'Investment Calculator'!$C$30:$C$404,"&lt;="&amp;DATE(E160,12,31)))</f>
        <v>#N/A</v>
      </c>
      <c r="I160" s="14" t="e">
        <f t="shared" si="5"/>
        <v>#N/A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8" x14ac:dyDescent="0.35">
      <c r="A161" s="7"/>
      <c r="B161" s="7"/>
      <c r="C161" s="7"/>
      <c r="D161" s="7"/>
      <c r="E161" s="10" t="e">
        <f t="shared" si="4"/>
        <v>#N/A</v>
      </c>
      <c r="F161" s="14" t="e">
        <f>IF(E161="","",SUMIFS('Investment Calculator'!$E$30:$E$404,'Investment Calculator'!$C$30:$C$404,"&gt;="&amp;DATE(E161,1,1),'Investment Calculator'!$C$30:$C$404,"&lt;="&amp;DATE(E161,12,31)))</f>
        <v>#N/A</v>
      </c>
      <c r="G161" s="14" t="e">
        <f>IF(E161="","",SUMIFS('Investment Calculator'!$F$30:$F$404,'Investment Calculator'!$C$30:$C$404,"&gt;="&amp;DATE(E161,1,1),'Investment Calculator'!$C$30:$C$404,"&lt;="&amp;DATE(E161,12,31)))</f>
        <v>#N/A</v>
      </c>
      <c r="H161" s="14" t="e">
        <f>IF(E161="","",SUMIFS('Investment Calculator'!$G$30:$G$404,'Investment Calculator'!$C$30:$C$404,"&gt;="&amp;DATE(E161,1,1),'Investment Calculator'!$C$30:$C$404,"&lt;="&amp;DATE(E161,12,31)))</f>
        <v>#N/A</v>
      </c>
      <c r="I161" s="14" t="e">
        <f t="shared" si="5"/>
        <v>#N/A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8" x14ac:dyDescent="0.35">
      <c r="A162" s="7"/>
      <c r="B162" s="7"/>
      <c r="C162" s="7"/>
      <c r="D162" s="7"/>
      <c r="E162" s="10" t="e">
        <f t="shared" si="4"/>
        <v>#N/A</v>
      </c>
      <c r="F162" s="14" t="e">
        <f>IF(E162="","",SUMIFS('Investment Calculator'!$E$30:$E$404,'Investment Calculator'!$C$30:$C$404,"&gt;="&amp;DATE(E162,1,1),'Investment Calculator'!$C$30:$C$404,"&lt;="&amp;DATE(E162,12,31)))</f>
        <v>#N/A</v>
      </c>
      <c r="G162" s="14" t="e">
        <f>IF(E162="","",SUMIFS('Investment Calculator'!$F$30:$F$404,'Investment Calculator'!$C$30:$C$404,"&gt;="&amp;DATE(E162,1,1),'Investment Calculator'!$C$30:$C$404,"&lt;="&amp;DATE(E162,12,31)))</f>
        <v>#N/A</v>
      </c>
      <c r="H162" s="14" t="e">
        <f>IF(E162="","",SUMIFS('Investment Calculator'!$G$30:$G$404,'Investment Calculator'!$C$30:$C$404,"&gt;="&amp;DATE(E162,1,1),'Investment Calculator'!$C$30:$C$404,"&lt;="&amp;DATE(E162,12,31)))</f>
        <v>#N/A</v>
      </c>
      <c r="I162" s="14" t="e">
        <f t="shared" si="5"/>
        <v>#N/A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8" x14ac:dyDescent="0.35">
      <c r="A163" s="7"/>
      <c r="B163" s="7"/>
      <c r="C163" s="7"/>
      <c r="D163" s="7"/>
      <c r="E163" s="10" t="e">
        <f t="shared" si="4"/>
        <v>#N/A</v>
      </c>
      <c r="F163" s="14" t="e">
        <f>IF(E163="","",SUMIFS('Investment Calculator'!$E$30:$E$404,'Investment Calculator'!$C$30:$C$404,"&gt;="&amp;DATE(E163,1,1),'Investment Calculator'!$C$30:$C$404,"&lt;="&amp;DATE(E163,12,31)))</f>
        <v>#N/A</v>
      </c>
      <c r="G163" s="14" t="e">
        <f>IF(E163="","",SUMIFS('Investment Calculator'!$F$30:$F$404,'Investment Calculator'!$C$30:$C$404,"&gt;="&amp;DATE(E163,1,1),'Investment Calculator'!$C$30:$C$404,"&lt;="&amp;DATE(E163,12,31)))</f>
        <v>#N/A</v>
      </c>
      <c r="H163" s="14" t="e">
        <f>IF(E163="","",SUMIFS('Investment Calculator'!$G$30:$G$404,'Investment Calculator'!$C$30:$C$404,"&gt;="&amp;DATE(E163,1,1),'Investment Calculator'!$C$30:$C$404,"&lt;="&amp;DATE(E163,12,31)))</f>
        <v>#N/A</v>
      </c>
      <c r="I163" s="14" t="e">
        <f t="shared" si="5"/>
        <v>#N/A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8" x14ac:dyDescent="0.35">
      <c r="A164" s="7"/>
      <c r="B164" s="7"/>
      <c r="C164" s="7"/>
      <c r="D164" s="7"/>
      <c r="E164" s="10" t="e">
        <f t="shared" si="4"/>
        <v>#N/A</v>
      </c>
      <c r="F164" s="14" t="e">
        <f>IF(E164="","",SUMIFS('Investment Calculator'!$E$30:$E$404,'Investment Calculator'!$C$30:$C$404,"&gt;="&amp;DATE(E164,1,1),'Investment Calculator'!$C$30:$C$404,"&lt;="&amp;DATE(E164,12,31)))</f>
        <v>#N/A</v>
      </c>
      <c r="G164" s="14" t="e">
        <f>IF(E164="","",SUMIFS('Investment Calculator'!$F$30:$F$404,'Investment Calculator'!$C$30:$C$404,"&gt;="&amp;DATE(E164,1,1),'Investment Calculator'!$C$30:$C$404,"&lt;="&amp;DATE(E164,12,31)))</f>
        <v>#N/A</v>
      </c>
      <c r="H164" s="14" t="e">
        <f>IF(E164="","",SUMIFS('Investment Calculator'!$G$30:$G$404,'Investment Calculator'!$C$30:$C$404,"&gt;="&amp;DATE(E164,1,1),'Investment Calculator'!$C$30:$C$404,"&lt;="&amp;DATE(E164,12,31)))</f>
        <v>#N/A</v>
      </c>
      <c r="I164" s="14" t="e">
        <f t="shared" si="5"/>
        <v>#N/A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8" x14ac:dyDescent="0.35">
      <c r="A165" s="7"/>
      <c r="B165" s="7"/>
      <c r="C165" s="7"/>
      <c r="D165" s="7"/>
      <c r="E165" s="10" t="e">
        <f t="shared" si="4"/>
        <v>#N/A</v>
      </c>
      <c r="F165" s="14" t="e">
        <f>IF(E165="","",SUMIFS('Investment Calculator'!$E$30:$E$404,'Investment Calculator'!$C$30:$C$404,"&gt;="&amp;DATE(E165,1,1),'Investment Calculator'!$C$30:$C$404,"&lt;="&amp;DATE(E165,12,31)))</f>
        <v>#N/A</v>
      </c>
      <c r="G165" s="14" t="e">
        <f>IF(E165="","",SUMIFS('Investment Calculator'!$F$30:$F$404,'Investment Calculator'!$C$30:$C$404,"&gt;="&amp;DATE(E165,1,1),'Investment Calculator'!$C$30:$C$404,"&lt;="&amp;DATE(E165,12,31)))</f>
        <v>#N/A</v>
      </c>
      <c r="H165" s="14" t="e">
        <f>IF(E165="","",SUMIFS('Investment Calculator'!$G$30:$G$404,'Investment Calculator'!$C$30:$C$404,"&gt;="&amp;DATE(E165,1,1),'Investment Calculator'!$C$30:$C$404,"&lt;="&amp;DATE(E165,12,31)))</f>
        <v>#N/A</v>
      </c>
      <c r="I165" s="14" t="e">
        <f t="shared" si="5"/>
        <v>#N/A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8" x14ac:dyDescent="0.35">
      <c r="A166" s="7"/>
      <c r="B166" s="7"/>
      <c r="C166" s="7"/>
      <c r="D166" s="7"/>
      <c r="E166" s="10" t="e">
        <f t="shared" si="4"/>
        <v>#N/A</v>
      </c>
      <c r="F166" s="14" t="e">
        <f>IF(E166="","",SUMIFS('Investment Calculator'!$E$30:$E$404,'Investment Calculator'!$C$30:$C$404,"&gt;="&amp;DATE(E166,1,1),'Investment Calculator'!$C$30:$C$404,"&lt;="&amp;DATE(E166,12,31)))</f>
        <v>#N/A</v>
      </c>
      <c r="G166" s="14" t="e">
        <f>IF(E166="","",SUMIFS('Investment Calculator'!$F$30:$F$404,'Investment Calculator'!$C$30:$C$404,"&gt;="&amp;DATE(E166,1,1),'Investment Calculator'!$C$30:$C$404,"&lt;="&amp;DATE(E166,12,31)))</f>
        <v>#N/A</v>
      </c>
      <c r="H166" s="14" t="e">
        <f>IF(E166="","",SUMIFS('Investment Calculator'!$G$30:$G$404,'Investment Calculator'!$C$30:$C$404,"&gt;="&amp;DATE(E166,1,1),'Investment Calculator'!$C$30:$C$404,"&lt;="&amp;DATE(E166,12,31)))</f>
        <v>#N/A</v>
      </c>
      <c r="I166" s="14" t="e">
        <f t="shared" si="5"/>
        <v>#N/A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8" x14ac:dyDescent="0.35">
      <c r="A167" s="7"/>
      <c r="B167" s="7"/>
      <c r="C167" s="7"/>
      <c r="D167" s="7"/>
      <c r="E167" s="10" t="e">
        <f t="shared" si="4"/>
        <v>#N/A</v>
      </c>
      <c r="F167" s="14" t="e">
        <f>IF(E167="","",SUMIFS('Investment Calculator'!$E$30:$E$404,'Investment Calculator'!$C$30:$C$404,"&gt;="&amp;DATE(E167,1,1),'Investment Calculator'!$C$30:$C$404,"&lt;="&amp;DATE(E167,12,31)))</f>
        <v>#N/A</v>
      </c>
      <c r="G167" s="14" t="e">
        <f>IF(E167="","",SUMIFS('Investment Calculator'!$F$30:$F$404,'Investment Calculator'!$C$30:$C$404,"&gt;="&amp;DATE(E167,1,1),'Investment Calculator'!$C$30:$C$404,"&lt;="&amp;DATE(E167,12,31)))</f>
        <v>#N/A</v>
      </c>
      <c r="H167" s="14" t="e">
        <f>IF(E167="","",SUMIFS('Investment Calculator'!$G$30:$G$404,'Investment Calculator'!$C$30:$C$404,"&gt;="&amp;DATE(E167,1,1),'Investment Calculator'!$C$30:$C$404,"&lt;="&amp;DATE(E167,12,31)))</f>
        <v>#N/A</v>
      </c>
      <c r="I167" s="14" t="e">
        <f t="shared" si="5"/>
        <v>#N/A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8" x14ac:dyDescent="0.35">
      <c r="A168" s="7"/>
      <c r="B168" s="7"/>
      <c r="C168" s="7"/>
      <c r="D168" s="7"/>
      <c r="E168" s="10" t="e">
        <f t="shared" si="4"/>
        <v>#N/A</v>
      </c>
      <c r="F168" s="14" t="e">
        <f>IF(E168="","",SUMIFS('Investment Calculator'!$E$30:$E$404,'Investment Calculator'!$C$30:$C$404,"&gt;="&amp;DATE(E168,1,1),'Investment Calculator'!$C$30:$C$404,"&lt;="&amp;DATE(E168,12,31)))</f>
        <v>#N/A</v>
      </c>
      <c r="G168" s="14" t="e">
        <f>IF(E168="","",SUMIFS('Investment Calculator'!$F$30:$F$404,'Investment Calculator'!$C$30:$C$404,"&gt;="&amp;DATE(E168,1,1),'Investment Calculator'!$C$30:$C$404,"&lt;="&amp;DATE(E168,12,31)))</f>
        <v>#N/A</v>
      </c>
      <c r="H168" s="14" t="e">
        <f>IF(E168="","",SUMIFS('Investment Calculator'!$G$30:$G$404,'Investment Calculator'!$C$30:$C$404,"&gt;="&amp;DATE(E168,1,1),'Investment Calculator'!$C$30:$C$404,"&lt;="&amp;DATE(E168,12,31)))</f>
        <v>#N/A</v>
      </c>
      <c r="I168" s="14" t="e">
        <f t="shared" si="5"/>
        <v>#N/A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8" x14ac:dyDescent="0.35">
      <c r="A169" s="7"/>
      <c r="B169" s="7"/>
      <c r="C169" s="7"/>
      <c r="D169" s="7"/>
      <c r="E169" s="10" t="e">
        <f t="shared" si="4"/>
        <v>#N/A</v>
      </c>
      <c r="F169" s="14" t="e">
        <f>IF(E169="","",SUMIFS('Investment Calculator'!$E$30:$E$404,'Investment Calculator'!$C$30:$C$404,"&gt;="&amp;DATE(E169,1,1),'Investment Calculator'!$C$30:$C$404,"&lt;="&amp;DATE(E169,12,31)))</f>
        <v>#N/A</v>
      </c>
      <c r="G169" s="14" t="e">
        <f>IF(E169="","",SUMIFS('Investment Calculator'!$F$30:$F$404,'Investment Calculator'!$C$30:$C$404,"&gt;="&amp;DATE(E169,1,1),'Investment Calculator'!$C$30:$C$404,"&lt;="&amp;DATE(E169,12,31)))</f>
        <v>#N/A</v>
      </c>
      <c r="H169" s="14" t="e">
        <f>IF(E169="","",SUMIFS('Investment Calculator'!$G$30:$G$404,'Investment Calculator'!$C$30:$C$404,"&gt;="&amp;DATE(E169,1,1),'Investment Calculator'!$C$30:$C$404,"&lt;="&amp;DATE(E169,12,31)))</f>
        <v>#N/A</v>
      </c>
      <c r="I169" s="14" t="e">
        <f t="shared" si="5"/>
        <v>#N/A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8" x14ac:dyDescent="0.35">
      <c r="A170" s="7"/>
      <c r="B170" s="7"/>
      <c r="C170" s="7"/>
      <c r="D170" s="7"/>
      <c r="E170" s="10" t="e">
        <f t="shared" si="4"/>
        <v>#N/A</v>
      </c>
      <c r="F170" s="14" t="e">
        <f>IF(E170="","",SUMIFS('Investment Calculator'!$E$30:$E$404,'Investment Calculator'!$C$30:$C$404,"&gt;="&amp;DATE(E170,1,1),'Investment Calculator'!$C$30:$C$404,"&lt;="&amp;DATE(E170,12,31)))</f>
        <v>#N/A</v>
      </c>
      <c r="G170" s="14" t="e">
        <f>IF(E170="","",SUMIFS('Investment Calculator'!$F$30:$F$404,'Investment Calculator'!$C$30:$C$404,"&gt;="&amp;DATE(E170,1,1),'Investment Calculator'!$C$30:$C$404,"&lt;="&amp;DATE(E170,12,31)))</f>
        <v>#N/A</v>
      </c>
      <c r="H170" s="14" t="e">
        <f>IF(E170="","",SUMIFS('Investment Calculator'!$G$30:$G$404,'Investment Calculator'!$C$30:$C$404,"&gt;="&amp;DATE(E170,1,1),'Investment Calculator'!$C$30:$C$404,"&lt;="&amp;DATE(E170,12,31)))</f>
        <v>#N/A</v>
      </c>
      <c r="I170" s="14" t="e">
        <f t="shared" si="5"/>
        <v>#N/A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8" x14ac:dyDescent="0.35">
      <c r="A171" s="7"/>
      <c r="B171" s="7"/>
      <c r="C171" s="7"/>
      <c r="D171" s="7"/>
      <c r="E171" s="10" t="e">
        <f t="shared" si="4"/>
        <v>#N/A</v>
      </c>
      <c r="F171" s="14" t="e">
        <f>IF(E171="","",SUMIFS('Investment Calculator'!$E$30:$E$404,'Investment Calculator'!$C$30:$C$404,"&gt;="&amp;DATE(E171,1,1),'Investment Calculator'!$C$30:$C$404,"&lt;="&amp;DATE(E171,12,31)))</f>
        <v>#N/A</v>
      </c>
      <c r="G171" s="14" t="e">
        <f>IF(E171="","",SUMIFS('Investment Calculator'!$F$30:$F$404,'Investment Calculator'!$C$30:$C$404,"&gt;="&amp;DATE(E171,1,1),'Investment Calculator'!$C$30:$C$404,"&lt;="&amp;DATE(E171,12,31)))</f>
        <v>#N/A</v>
      </c>
      <c r="H171" s="14" t="e">
        <f>IF(E171="","",SUMIFS('Investment Calculator'!$G$30:$G$404,'Investment Calculator'!$C$30:$C$404,"&gt;="&amp;DATE(E171,1,1),'Investment Calculator'!$C$30:$C$404,"&lt;="&amp;DATE(E171,12,31)))</f>
        <v>#N/A</v>
      </c>
      <c r="I171" s="14" t="e">
        <f t="shared" si="5"/>
        <v>#N/A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8" x14ac:dyDescent="0.35">
      <c r="A172" s="7"/>
      <c r="B172" s="7"/>
      <c r="C172" s="7"/>
      <c r="D172" s="7"/>
      <c r="E172" s="10" t="e">
        <f t="shared" si="4"/>
        <v>#N/A</v>
      </c>
      <c r="F172" s="14" t="e">
        <f>IF(E172="","",SUMIFS('Investment Calculator'!$E$30:$E$404,'Investment Calculator'!$C$30:$C$404,"&gt;="&amp;DATE(E172,1,1),'Investment Calculator'!$C$30:$C$404,"&lt;="&amp;DATE(E172,12,31)))</f>
        <v>#N/A</v>
      </c>
      <c r="G172" s="14" t="e">
        <f>IF(E172="","",SUMIFS('Investment Calculator'!$F$30:$F$404,'Investment Calculator'!$C$30:$C$404,"&gt;="&amp;DATE(E172,1,1),'Investment Calculator'!$C$30:$C$404,"&lt;="&amp;DATE(E172,12,31)))</f>
        <v>#N/A</v>
      </c>
      <c r="H172" s="14" t="e">
        <f>IF(E172="","",SUMIFS('Investment Calculator'!$G$30:$G$404,'Investment Calculator'!$C$30:$C$404,"&gt;="&amp;DATE(E172,1,1),'Investment Calculator'!$C$30:$C$404,"&lt;="&amp;DATE(E172,12,31)))</f>
        <v>#N/A</v>
      </c>
      <c r="I172" s="14" t="e">
        <f t="shared" si="5"/>
        <v>#N/A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8" x14ac:dyDescent="0.35">
      <c r="A173" s="7"/>
      <c r="B173" s="7"/>
      <c r="C173" s="7"/>
      <c r="D173" s="7"/>
      <c r="E173" s="10" t="e">
        <f t="shared" si="4"/>
        <v>#N/A</v>
      </c>
      <c r="F173" s="14" t="e">
        <f>IF(E173="","",SUMIFS('Investment Calculator'!$E$30:$E$404,'Investment Calculator'!$C$30:$C$404,"&gt;="&amp;DATE(E173,1,1),'Investment Calculator'!$C$30:$C$404,"&lt;="&amp;DATE(E173,12,31)))</f>
        <v>#N/A</v>
      </c>
      <c r="G173" s="14" t="e">
        <f>IF(E173="","",SUMIFS('Investment Calculator'!$F$30:$F$404,'Investment Calculator'!$C$30:$C$404,"&gt;="&amp;DATE(E173,1,1),'Investment Calculator'!$C$30:$C$404,"&lt;="&amp;DATE(E173,12,31)))</f>
        <v>#N/A</v>
      </c>
      <c r="H173" s="14" t="e">
        <f>IF(E173="","",SUMIFS('Investment Calculator'!$G$30:$G$404,'Investment Calculator'!$C$30:$C$404,"&gt;="&amp;DATE(E173,1,1),'Investment Calculator'!$C$30:$C$404,"&lt;="&amp;DATE(E173,12,31)))</f>
        <v>#N/A</v>
      </c>
      <c r="I173" s="14" t="e">
        <f t="shared" si="5"/>
        <v>#N/A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8" x14ac:dyDescent="0.35">
      <c r="A174" s="7"/>
      <c r="B174" s="7"/>
      <c r="C174" s="7"/>
      <c r="D174" s="7"/>
      <c r="E174" s="10" t="e">
        <f t="shared" si="4"/>
        <v>#N/A</v>
      </c>
      <c r="F174" s="14" t="e">
        <f>IF(E174="","",SUMIFS('Investment Calculator'!$E$30:$E$404,'Investment Calculator'!$C$30:$C$404,"&gt;="&amp;DATE(E174,1,1),'Investment Calculator'!$C$30:$C$404,"&lt;="&amp;DATE(E174,12,31)))</f>
        <v>#N/A</v>
      </c>
      <c r="G174" s="14" t="e">
        <f>IF(E174="","",SUMIFS('Investment Calculator'!$F$30:$F$404,'Investment Calculator'!$C$30:$C$404,"&gt;="&amp;DATE(E174,1,1),'Investment Calculator'!$C$30:$C$404,"&lt;="&amp;DATE(E174,12,31)))</f>
        <v>#N/A</v>
      </c>
      <c r="H174" s="14" t="e">
        <f>IF(E174="","",SUMIFS('Investment Calculator'!$G$30:$G$404,'Investment Calculator'!$C$30:$C$404,"&gt;="&amp;DATE(E174,1,1),'Investment Calculator'!$C$30:$C$404,"&lt;="&amp;DATE(E174,12,31)))</f>
        <v>#N/A</v>
      </c>
      <c r="I174" s="14" t="e">
        <f t="shared" si="5"/>
        <v>#N/A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8" x14ac:dyDescent="0.35">
      <c r="A175" s="7"/>
      <c r="B175" s="7"/>
      <c r="C175" s="7"/>
      <c r="D175" s="7"/>
      <c r="E175" s="10" t="e">
        <f t="shared" si="4"/>
        <v>#N/A</v>
      </c>
      <c r="F175" s="14" t="e">
        <f>IF(E175="","",SUMIFS('Investment Calculator'!$E$30:$E$404,'Investment Calculator'!$C$30:$C$404,"&gt;="&amp;DATE(E175,1,1),'Investment Calculator'!$C$30:$C$404,"&lt;="&amp;DATE(E175,12,31)))</f>
        <v>#N/A</v>
      </c>
      <c r="G175" s="14" t="e">
        <f>IF(E175="","",SUMIFS('Investment Calculator'!$F$30:$F$404,'Investment Calculator'!$C$30:$C$404,"&gt;="&amp;DATE(E175,1,1),'Investment Calculator'!$C$30:$C$404,"&lt;="&amp;DATE(E175,12,31)))</f>
        <v>#N/A</v>
      </c>
      <c r="H175" s="14" t="e">
        <f>IF(E175="","",SUMIFS('Investment Calculator'!$G$30:$G$404,'Investment Calculator'!$C$30:$C$404,"&gt;="&amp;DATE(E175,1,1),'Investment Calculator'!$C$30:$C$404,"&lt;="&amp;DATE(E175,12,31)))</f>
        <v>#N/A</v>
      </c>
      <c r="I175" s="14" t="e">
        <f t="shared" si="5"/>
        <v>#N/A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8" x14ac:dyDescent="0.35">
      <c r="A176" s="7"/>
      <c r="B176" s="7"/>
      <c r="C176" s="7"/>
      <c r="D176" s="7"/>
      <c r="E176" s="10" t="e">
        <f t="shared" si="4"/>
        <v>#N/A</v>
      </c>
      <c r="F176" s="14" t="e">
        <f>IF(E176="","",SUMIFS('Investment Calculator'!$E$30:$E$404,'Investment Calculator'!$C$30:$C$404,"&gt;="&amp;DATE(E176,1,1),'Investment Calculator'!$C$30:$C$404,"&lt;="&amp;DATE(E176,12,31)))</f>
        <v>#N/A</v>
      </c>
      <c r="G176" s="14" t="e">
        <f>IF(E176="","",SUMIFS('Investment Calculator'!$F$30:$F$404,'Investment Calculator'!$C$30:$C$404,"&gt;="&amp;DATE(E176,1,1),'Investment Calculator'!$C$30:$C$404,"&lt;="&amp;DATE(E176,12,31)))</f>
        <v>#N/A</v>
      </c>
      <c r="H176" s="14" t="e">
        <f>IF(E176="","",SUMIFS('Investment Calculator'!$G$30:$G$404,'Investment Calculator'!$C$30:$C$404,"&gt;="&amp;DATE(E176,1,1),'Investment Calculator'!$C$30:$C$404,"&lt;="&amp;DATE(E176,12,31)))</f>
        <v>#N/A</v>
      </c>
      <c r="I176" s="14" t="e">
        <f t="shared" si="5"/>
        <v>#N/A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8" x14ac:dyDescent="0.35">
      <c r="A177" s="7"/>
      <c r="B177" s="7"/>
      <c r="C177" s="7"/>
      <c r="D177" s="7"/>
      <c r="E177" s="10" t="e">
        <f t="shared" si="4"/>
        <v>#N/A</v>
      </c>
      <c r="F177" s="14" t="e">
        <f>IF(E177="","",SUMIFS('Investment Calculator'!$E$30:$E$404,'Investment Calculator'!$C$30:$C$404,"&gt;="&amp;DATE(E177,1,1),'Investment Calculator'!$C$30:$C$404,"&lt;="&amp;DATE(E177,12,31)))</f>
        <v>#N/A</v>
      </c>
      <c r="G177" s="14" t="e">
        <f>IF(E177="","",SUMIFS('Investment Calculator'!$F$30:$F$404,'Investment Calculator'!$C$30:$C$404,"&gt;="&amp;DATE(E177,1,1),'Investment Calculator'!$C$30:$C$404,"&lt;="&amp;DATE(E177,12,31)))</f>
        <v>#N/A</v>
      </c>
      <c r="H177" s="14" t="e">
        <f>IF(E177="","",SUMIFS('Investment Calculator'!$G$30:$G$404,'Investment Calculator'!$C$30:$C$404,"&gt;="&amp;DATE(E177,1,1),'Investment Calculator'!$C$30:$C$404,"&lt;="&amp;DATE(E177,12,31)))</f>
        <v>#N/A</v>
      </c>
      <c r="I177" s="14" t="e">
        <f t="shared" si="5"/>
        <v>#N/A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8" x14ac:dyDescent="0.35">
      <c r="A178" s="7"/>
      <c r="B178" s="7"/>
      <c r="C178" s="7"/>
      <c r="D178" s="7"/>
      <c r="E178" s="10" t="e">
        <f t="shared" si="4"/>
        <v>#N/A</v>
      </c>
      <c r="F178" s="14" t="e">
        <f>IF(E178="","",SUMIFS('Investment Calculator'!$E$30:$E$404,'Investment Calculator'!$C$30:$C$404,"&gt;="&amp;DATE(E178,1,1),'Investment Calculator'!$C$30:$C$404,"&lt;="&amp;DATE(E178,12,31)))</f>
        <v>#N/A</v>
      </c>
      <c r="G178" s="14" t="e">
        <f>IF(E178="","",SUMIFS('Investment Calculator'!$F$30:$F$404,'Investment Calculator'!$C$30:$C$404,"&gt;="&amp;DATE(E178,1,1),'Investment Calculator'!$C$30:$C$404,"&lt;="&amp;DATE(E178,12,31)))</f>
        <v>#N/A</v>
      </c>
      <c r="H178" s="14" t="e">
        <f>IF(E178="","",SUMIFS('Investment Calculator'!$G$30:$G$404,'Investment Calculator'!$C$30:$C$404,"&gt;="&amp;DATE(E178,1,1),'Investment Calculator'!$C$30:$C$404,"&lt;="&amp;DATE(E178,12,31)))</f>
        <v>#N/A</v>
      </c>
      <c r="I178" s="14" t="e">
        <f t="shared" si="5"/>
        <v>#N/A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8" x14ac:dyDescent="0.35">
      <c r="A179" s="7"/>
      <c r="B179" s="7"/>
      <c r="C179" s="7"/>
      <c r="D179" s="7"/>
      <c r="E179" s="10" t="e">
        <f t="shared" si="4"/>
        <v>#N/A</v>
      </c>
      <c r="F179" s="14" t="e">
        <f>IF(E179="","",SUMIFS('Investment Calculator'!$E$30:$E$404,'Investment Calculator'!$C$30:$C$404,"&gt;="&amp;DATE(E179,1,1),'Investment Calculator'!$C$30:$C$404,"&lt;="&amp;DATE(E179,12,31)))</f>
        <v>#N/A</v>
      </c>
      <c r="G179" s="14" t="e">
        <f>IF(E179="","",SUMIFS('Investment Calculator'!$F$30:$F$404,'Investment Calculator'!$C$30:$C$404,"&gt;="&amp;DATE(E179,1,1),'Investment Calculator'!$C$30:$C$404,"&lt;="&amp;DATE(E179,12,31)))</f>
        <v>#N/A</v>
      </c>
      <c r="H179" s="14" t="e">
        <f>IF(E179="","",SUMIFS('Investment Calculator'!$G$30:$G$404,'Investment Calculator'!$C$30:$C$404,"&gt;="&amp;DATE(E179,1,1),'Investment Calculator'!$C$30:$C$404,"&lt;="&amp;DATE(E179,12,31)))</f>
        <v>#N/A</v>
      </c>
      <c r="I179" s="14" t="e">
        <f t="shared" si="5"/>
        <v>#N/A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8" x14ac:dyDescent="0.35">
      <c r="A180" s="7"/>
      <c r="B180" s="7"/>
      <c r="C180" s="7"/>
      <c r="D180" s="7"/>
      <c r="E180" s="10" t="e">
        <f t="shared" si="4"/>
        <v>#N/A</v>
      </c>
      <c r="F180" s="14" t="e">
        <f>IF(E180="","",SUMIFS('Investment Calculator'!$E$30:$E$404,'Investment Calculator'!$C$30:$C$404,"&gt;="&amp;DATE(E180,1,1),'Investment Calculator'!$C$30:$C$404,"&lt;="&amp;DATE(E180,12,31)))</f>
        <v>#N/A</v>
      </c>
      <c r="G180" s="14" t="e">
        <f>IF(E180="","",SUMIFS('Investment Calculator'!$F$30:$F$404,'Investment Calculator'!$C$30:$C$404,"&gt;="&amp;DATE(E180,1,1),'Investment Calculator'!$C$30:$C$404,"&lt;="&amp;DATE(E180,12,31)))</f>
        <v>#N/A</v>
      </c>
      <c r="H180" s="14" t="e">
        <f>IF(E180="","",SUMIFS('Investment Calculator'!$G$30:$G$404,'Investment Calculator'!$C$30:$C$404,"&gt;="&amp;DATE(E180,1,1),'Investment Calculator'!$C$30:$C$404,"&lt;="&amp;DATE(E180,12,31)))</f>
        <v>#N/A</v>
      </c>
      <c r="I180" s="14" t="e">
        <f t="shared" si="5"/>
        <v>#N/A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8" x14ac:dyDescent="0.35">
      <c r="A181" s="7"/>
      <c r="B181" s="7"/>
      <c r="C181" s="7"/>
      <c r="D181" s="7"/>
      <c r="E181" s="10" t="e">
        <f t="shared" si="4"/>
        <v>#N/A</v>
      </c>
      <c r="F181" s="14" t="e">
        <f>IF(E181="","",SUMIFS('Investment Calculator'!$E$30:$E$404,'Investment Calculator'!$C$30:$C$404,"&gt;="&amp;DATE(E181,1,1),'Investment Calculator'!$C$30:$C$404,"&lt;="&amp;DATE(E181,12,31)))</f>
        <v>#N/A</v>
      </c>
      <c r="G181" s="14" t="e">
        <f>IF(E181="","",SUMIFS('Investment Calculator'!$F$30:$F$404,'Investment Calculator'!$C$30:$C$404,"&gt;="&amp;DATE(E181,1,1),'Investment Calculator'!$C$30:$C$404,"&lt;="&amp;DATE(E181,12,31)))</f>
        <v>#N/A</v>
      </c>
      <c r="H181" s="14" t="e">
        <f>IF(E181="","",SUMIFS('Investment Calculator'!$G$30:$G$404,'Investment Calculator'!$C$30:$C$404,"&gt;="&amp;DATE(E181,1,1),'Investment Calculator'!$C$30:$C$404,"&lt;="&amp;DATE(E181,12,31)))</f>
        <v>#N/A</v>
      </c>
      <c r="I181" s="14" t="e">
        <f t="shared" si="5"/>
        <v>#N/A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8" x14ac:dyDescent="0.35">
      <c r="A182" s="7"/>
      <c r="B182" s="7"/>
      <c r="C182" s="7"/>
      <c r="D182" s="7"/>
      <c r="E182" s="10" t="e">
        <f t="shared" si="4"/>
        <v>#N/A</v>
      </c>
      <c r="F182" s="14" t="e">
        <f>IF(E182="","",SUMIFS('Investment Calculator'!$E$30:$E$404,'Investment Calculator'!$C$30:$C$404,"&gt;="&amp;DATE(E182,1,1),'Investment Calculator'!$C$30:$C$404,"&lt;="&amp;DATE(E182,12,31)))</f>
        <v>#N/A</v>
      </c>
      <c r="G182" s="14" t="e">
        <f>IF(E182="","",SUMIFS('Investment Calculator'!$F$30:$F$404,'Investment Calculator'!$C$30:$C$404,"&gt;="&amp;DATE(E182,1,1),'Investment Calculator'!$C$30:$C$404,"&lt;="&amp;DATE(E182,12,31)))</f>
        <v>#N/A</v>
      </c>
      <c r="H182" s="14" t="e">
        <f>IF(E182="","",SUMIFS('Investment Calculator'!$G$30:$G$404,'Investment Calculator'!$C$30:$C$404,"&gt;="&amp;DATE(E182,1,1),'Investment Calculator'!$C$30:$C$404,"&lt;="&amp;DATE(E182,12,31)))</f>
        <v>#N/A</v>
      </c>
      <c r="I182" s="14" t="e">
        <f t="shared" si="5"/>
        <v>#N/A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8" x14ac:dyDescent="0.35">
      <c r="A183" s="7"/>
      <c r="B183" s="7"/>
      <c r="C183" s="7"/>
      <c r="D183" s="7"/>
      <c r="E183" s="10" t="e">
        <f t="shared" si="4"/>
        <v>#N/A</v>
      </c>
      <c r="F183" s="14" t="e">
        <f>IF(E183="","",SUMIFS('Investment Calculator'!$E$30:$E$404,'Investment Calculator'!$C$30:$C$404,"&gt;="&amp;DATE(E183,1,1),'Investment Calculator'!$C$30:$C$404,"&lt;="&amp;DATE(E183,12,31)))</f>
        <v>#N/A</v>
      </c>
      <c r="G183" s="14" t="e">
        <f>IF(E183="","",SUMIFS('Investment Calculator'!$F$30:$F$404,'Investment Calculator'!$C$30:$C$404,"&gt;="&amp;DATE(E183,1,1),'Investment Calculator'!$C$30:$C$404,"&lt;="&amp;DATE(E183,12,31)))</f>
        <v>#N/A</v>
      </c>
      <c r="H183" s="14" t="e">
        <f>IF(E183="","",SUMIFS('Investment Calculator'!$G$30:$G$404,'Investment Calculator'!$C$30:$C$404,"&gt;="&amp;DATE(E183,1,1),'Investment Calculator'!$C$30:$C$404,"&lt;="&amp;DATE(E183,12,31)))</f>
        <v>#N/A</v>
      </c>
      <c r="I183" s="14" t="e">
        <f t="shared" si="5"/>
        <v>#N/A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8" x14ac:dyDescent="0.35">
      <c r="A184" s="7"/>
      <c r="B184" s="7"/>
      <c r="C184" s="7"/>
      <c r="D184" s="7"/>
      <c r="E184" s="10" t="e">
        <f t="shared" si="4"/>
        <v>#N/A</v>
      </c>
      <c r="F184" s="14" t="e">
        <f>IF(E184="","",SUMIFS('Investment Calculator'!$E$30:$E$404,'Investment Calculator'!$C$30:$C$404,"&gt;="&amp;DATE(E184,1,1),'Investment Calculator'!$C$30:$C$404,"&lt;="&amp;DATE(E184,12,31)))</f>
        <v>#N/A</v>
      </c>
      <c r="G184" s="14" t="e">
        <f>IF(E184="","",SUMIFS('Investment Calculator'!$F$30:$F$404,'Investment Calculator'!$C$30:$C$404,"&gt;="&amp;DATE(E184,1,1),'Investment Calculator'!$C$30:$C$404,"&lt;="&amp;DATE(E184,12,31)))</f>
        <v>#N/A</v>
      </c>
      <c r="H184" s="14" t="e">
        <f>IF(E184="","",SUMIFS('Investment Calculator'!$G$30:$G$404,'Investment Calculator'!$C$30:$C$404,"&gt;="&amp;DATE(E184,1,1),'Investment Calculator'!$C$30:$C$404,"&lt;="&amp;DATE(E184,12,31)))</f>
        <v>#N/A</v>
      </c>
      <c r="I184" s="14" t="e">
        <f t="shared" si="5"/>
        <v>#N/A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8" x14ac:dyDescent="0.35">
      <c r="A185" s="7"/>
      <c r="B185" s="7"/>
      <c r="C185" s="7"/>
      <c r="D185" s="7"/>
      <c r="E185" s="10" t="e">
        <f t="shared" si="4"/>
        <v>#N/A</v>
      </c>
      <c r="F185" s="14" t="e">
        <f>IF(E185="","",SUMIFS('Investment Calculator'!$E$30:$E$404,'Investment Calculator'!$C$30:$C$404,"&gt;="&amp;DATE(E185,1,1),'Investment Calculator'!$C$30:$C$404,"&lt;="&amp;DATE(E185,12,31)))</f>
        <v>#N/A</v>
      </c>
      <c r="G185" s="14" t="e">
        <f>IF(E185="","",SUMIFS('Investment Calculator'!$F$30:$F$404,'Investment Calculator'!$C$30:$C$404,"&gt;="&amp;DATE(E185,1,1),'Investment Calculator'!$C$30:$C$404,"&lt;="&amp;DATE(E185,12,31)))</f>
        <v>#N/A</v>
      </c>
      <c r="H185" s="14" t="e">
        <f>IF(E185="","",SUMIFS('Investment Calculator'!$G$30:$G$404,'Investment Calculator'!$C$30:$C$404,"&gt;="&amp;DATE(E185,1,1),'Investment Calculator'!$C$30:$C$404,"&lt;="&amp;DATE(E185,12,31)))</f>
        <v>#N/A</v>
      </c>
      <c r="I185" s="14" t="e">
        <f t="shared" si="5"/>
        <v>#N/A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8" x14ac:dyDescent="0.35">
      <c r="A186" s="7"/>
      <c r="B186" s="7"/>
      <c r="C186" s="7"/>
      <c r="D186" s="7"/>
      <c r="E186" s="10" t="e">
        <f t="shared" si="4"/>
        <v>#N/A</v>
      </c>
      <c r="F186" s="14" t="e">
        <f>IF(E186="","",SUMIFS('Investment Calculator'!$E$30:$E$404,'Investment Calculator'!$C$30:$C$404,"&gt;="&amp;DATE(E186,1,1),'Investment Calculator'!$C$30:$C$404,"&lt;="&amp;DATE(E186,12,31)))</f>
        <v>#N/A</v>
      </c>
      <c r="G186" s="14" t="e">
        <f>IF(E186="","",SUMIFS('Investment Calculator'!$F$30:$F$404,'Investment Calculator'!$C$30:$C$404,"&gt;="&amp;DATE(E186,1,1),'Investment Calculator'!$C$30:$C$404,"&lt;="&amp;DATE(E186,12,31)))</f>
        <v>#N/A</v>
      </c>
      <c r="H186" s="14" t="e">
        <f>IF(E186="","",SUMIFS('Investment Calculator'!$G$30:$G$404,'Investment Calculator'!$C$30:$C$404,"&gt;="&amp;DATE(E186,1,1),'Investment Calculator'!$C$30:$C$404,"&lt;="&amp;DATE(E186,12,31)))</f>
        <v>#N/A</v>
      </c>
      <c r="I186" s="14" t="e">
        <f t="shared" si="5"/>
        <v>#N/A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8" x14ac:dyDescent="0.35">
      <c r="A187" s="7"/>
      <c r="B187" s="7"/>
      <c r="C187" s="7"/>
      <c r="D187" s="7"/>
      <c r="E187" s="10" t="e">
        <f t="shared" si="4"/>
        <v>#N/A</v>
      </c>
      <c r="F187" s="14" t="e">
        <f>IF(E187="","",SUMIFS('Investment Calculator'!$E$30:$E$404,'Investment Calculator'!$C$30:$C$404,"&gt;="&amp;DATE(E187,1,1),'Investment Calculator'!$C$30:$C$404,"&lt;="&amp;DATE(E187,12,31)))</f>
        <v>#N/A</v>
      </c>
      <c r="G187" s="14" t="e">
        <f>IF(E187="","",SUMIFS('Investment Calculator'!$F$30:$F$404,'Investment Calculator'!$C$30:$C$404,"&gt;="&amp;DATE(E187,1,1),'Investment Calculator'!$C$30:$C$404,"&lt;="&amp;DATE(E187,12,31)))</f>
        <v>#N/A</v>
      </c>
      <c r="H187" s="14" t="e">
        <f>IF(E187="","",SUMIFS('Investment Calculator'!$G$30:$G$404,'Investment Calculator'!$C$30:$C$404,"&gt;="&amp;DATE(E187,1,1),'Investment Calculator'!$C$30:$C$404,"&lt;="&amp;DATE(E187,12,31)))</f>
        <v>#N/A</v>
      </c>
      <c r="I187" s="14" t="e">
        <f t="shared" si="5"/>
        <v>#N/A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8" x14ac:dyDescent="0.35">
      <c r="A188" s="7"/>
      <c r="B188" s="7"/>
      <c r="C188" s="7"/>
      <c r="D188" s="7"/>
      <c r="E188" s="10" t="e">
        <f t="shared" si="4"/>
        <v>#N/A</v>
      </c>
      <c r="F188" s="14" t="e">
        <f>IF(E188="","",SUMIFS('Investment Calculator'!$E$30:$E$404,'Investment Calculator'!$C$30:$C$404,"&gt;="&amp;DATE(E188,1,1),'Investment Calculator'!$C$30:$C$404,"&lt;="&amp;DATE(E188,12,31)))</f>
        <v>#N/A</v>
      </c>
      <c r="G188" s="14" t="e">
        <f>IF(E188="","",SUMIFS('Investment Calculator'!$F$30:$F$404,'Investment Calculator'!$C$30:$C$404,"&gt;="&amp;DATE(E188,1,1),'Investment Calculator'!$C$30:$C$404,"&lt;="&amp;DATE(E188,12,31)))</f>
        <v>#N/A</v>
      </c>
      <c r="H188" s="14" t="e">
        <f>IF(E188="","",SUMIFS('Investment Calculator'!$G$30:$G$404,'Investment Calculator'!$C$30:$C$404,"&gt;="&amp;DATE(E188,1,1),'Investment Calculator'!$C$30:$C$404,"&lt;="&amp;DATE(E188,12,31)))</f>
        <v>#N/A</v>
      </c>
      <c r="I188" s="14" t="e">
        <f t="shared" si="5"/>
        <v>#N/A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8" x14ac:dyDescent="0.35">
      <c r="A189" s="7"/>
      <c r="B189" s="7"/>
      <c r="C189" s="7"/>
      <c r="D189" s="7"/>
      <c r="E189" s="10" t="e">
        <f t="shared" si="4"/>
        <v>#N/A</v>
      </c>
      <c r="F189" s="14" t="e">
        <f>IF(E189="","",SUMIFS('Investment Calculator'!$E$30:$E$404,'Investment Calculator'!$C$30:$C$404,"&gt;="&amp;DATE(E189,1,1),'Investment Calculator'!$C$30:$C$404,"&lt;="&amp;DATE(E189,12,31)))</f>
        <v>#N/A</v>
      </c>
      <c r="G189" s="14" t="e">
        <f>IF(E189="","",SUMIFS('Investment Calculator'!$F$30:$F$404,'Investment Calculator'!$C$30:$C$404,"&gt;="&amp;DATE(E189,1,1),'Investment Calculator'!$C$30:$C$404,"&lt;="&amp;DATE(E189,12,31)))</f>
        <v>#N/A</v>
      </c>
      <c r="H189" s="14" t="e">
        <f>IF(E189="","",SUMIFS('Investment Calculator'!$G$30:$G$404,'Investment Calculator'!$C$30:$C$404,"&gt;="&amp;DATE(E189,1,1),'Investment Calculator'!$C$30:$C$404,"&lt;="&amp;DATE(E189,12,31)))</f>
        <v>#N/A</v>
      </c>
      <c r="I189" s="14" t="e">
        <f t="shared" si="5"/>
        <v>#N/A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8" x14ac:dyDescent="0.35">
      <c r="A190" s="7"/>
      <c r="B190" s="7"/>
      <c r="C190" s="7"/>
      <c r="D190" s="7"/>
      <c r="E190" s="10" t="e">
        <f t="shared" si="4"/>
        <v>#N/A</v>
      </c>
      <c r="F190" s="14" t="e">
        <f>IF(E190="","",SUMIFS('Investment Calculator'!$E$30:$E$404,'Investment Calculator'!$C$30:$C$404,"&gt;="&amp;DATE(E190,1,1),'Investment Calculator'!$C$30:$C$404,"&lt;="&amp;DATE(E190,12,31)))</f>
        <v>#N/A</v>
      </c>
      <c r="G190" s="14" t="e">
        <f>IF(E190="","",SUMIFS('Investment Calculator'!$F$30:$F$404,'Investment Calculator'!$C$30:$C$404,"&gt;="&amp;DATE(E190,1,1),'Investment Calculator'!$C$30:$C$404,"&lt;="&amp;DATE(E190,12,31)))</f>
        <v>#N/A</v>
      </c>
      <c r="H190" s="14" t="e">
        <f>IF(E190="","",SUMIFS('Investment Calculator'!$G$30:$G$404,'Investment Calculator'!$C$30:$C$404,"&gt;="&amp;DATE(E190,1,1),'Investment Calculator'!$C$30:$C$404,"&lt;="&amp;DATE(E190,12,31)))</f>
        <v>#N/A</v>
      </c>
      <c r="I190" s="14" t="e">
        <f t="shared" si="5"/>
        <v>#N/A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8" x14ac:dyDescent="0.35">
      <c r="A191" s="7"/>
      <c r="B191" s="7"/>
      <c r="C191" s="7"/>
      <c r="D191" s="7"/>
      <c r="E191" s="10" t="e">
        <f t="shared" si="4"/>
        <v>#N/A</v>
      </c>
      <c r="F191" s="14" t="e">
        <f>IF(E191="","",SUMIFS('Investment Calculator'!$E$30:$E$404,'Investment Calculator'!$C$30:$C$404,"&gt;="&amp;DATE(E191,1,1),'Investment Calculator'!$C$30:$C$404,"&lt;="&amp;DATE(E191,12,31)))</f>
        <v>#N/A</v>
      </c>
      <c r="G191" s="14" t="e">
        <f>IF(E191="","",SUMIFS('Investment Calculator'!$F$30:$F$404,'Investment Calculator'!$C$30:$C$404,"&gt;="&amp;DATE(E191,1,1),'Investment Calculator'!$C$30:$C$404,"&lt;="&amp;DATE(E191,12,31)))</f>
        <v>#N/A</v>
      </c>
      <c r="H191" s="14" t="e">
        <f>IF(E191="","",SUMIFS('Investment Calculator'!$G$30:$G$404,'Investment Calculator'!$C$30:$C$404,"&gt;="&amp;DATE(E191,1,1),'Investment Calculator'!$C$30:$C$404,"&lt;="&amp;DATE(E191,12,31)))</f>
        <v>#N/A</v>
      </c>
      <c r="I191" s="14" t="e">
        <f t="shared" si="5"/>
        <v>#N/A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8" x14ac:dyDescent="0.35">
      <c r="A192" s="7"/>
      <c r="B192" s="7"/>
      <c r="C192" s="7"/>
      <c r="D192" s="7"/>
      <c r="E192" s="10" t="e">
        <f t="shared" si="4"/>
        <v>#N/A</v>
      </c>
      <c r="F192" s="14" t="e">
        <f>IF(E192="","",SUMIFS('Investment Calculator'!$E$30:$E$404,'Investment Calculator'!$C$30:$C$404,"&gt;="&amp;DATE(E192,1,1),'Investment Calculator'!$C$30:$C$404,"&lt;="&amp;DATE(E192,12,31)))</f>
        <v>#N/A</v>
      </c>
      <c r="G192" s="14" t="e">
        <f>IF(E192="","",SUMIFS('Investment Calculator'!$F$30:$F$404,'Investment Calculator'!$C$30:$C$404,"&gt;="&amp;DATE(E192,1,1),'Investment Calculator'!$C$30:$C$404,"&lt;="&amp;DATE(E192,12,31)))</f>
        <v>#N/A</v>
      </c>
      <c r="H192" s="14" t="e">
        <f>IF(E192="","",SUMIFS('Investment Calculator'!$G$30:$G$404,'Investment Calculator'!$C$30:$C$404,"&gt;="&amp;DATE(E192,1,1),'Investment Calculator'!$C$30:$C$404,"&lt;="&amp;DATE(E192,12,31)))</f>
        <v>#N/A</v>
      </c>
      <c r="I192" s="14" t="e">
        <f t="shared" si="5"/>
        <v>#N/A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8" x14ac:dyDescent="0.35">
      <c r="A193" s="7"/>
      <c r="B193" s="7"/>
      <c r="C193" s="7"/>
      <c r="D193" s="7"/>
      <c r="E193" s="10" t="e">
        <f t="shared" si="4"/>
        <v>#N/A</v>
      </c>
      <c r="F193" s="14" t="e">
        <f>IF(E193="","",SUMIFS('Investment Calculator'!$E$30:$E$404,'Investment Calculator'!$C$30:$C$404,"&gt;="&amp;DATE(E193,1,1),'Investment Calculator'!$C$30:$C$404,"&lt;="&amp;DATE(E193,12,31)))</f>
        <v>#N/A</v>
      </c>
      <c r="G193" s="14" t="e">
        <f>IF(E193="","",SUMIFS('Investment Calculator'!$F$30:$F$404,'Investment Calculator'!$C$30:$C$404,"&gt;="&amp;DATE(E193,1,1),'Investment Calculator'!$C$30:$C$404,"&lt;="&amp;DATE(E193,12,31)))</f>
        <v>#N/A</v>
      </c>
      <c r="H193" s="14" t="e">
        <f>IF(E193="","",SUMIFS('Investment Calculator'!$G$30:$G$404,'Investment Calculator'!$C$30:$C$404,"&gt;="&amp;DATE(E193,1,1),'Investment Calculator'!$C$30:$C$404,"&lt;="&amp;DATE(E193,12,31)))</f>
        <v>#N/A</v>
      </c>
      <c r="I193" s="14" t="e">
        <f t="shared" si="5"/>
        <v>#N/A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8" x14ac:dyDescent="0.35">
      <c r="A194" s="7"/>
      <c r="B194" s="7"/>
      <c r="C194" s="7"/>
      <c r="D194" s="7"/>
      <c r="E194" s="10" t="e">
        <f t="shared" si="4"/>
        <v>#N/A</v>
      </c>
      <c r="F194" s="14" t="e">
        <f>IF(E194="","",SUMIFS('Investment Calculator'!$E$30:$E$404,'Investment Calculator'!$C$30:$C$404,"&gt;="&amp;DATE(E194,1,1),'Investment Calculator'!$C$30:$C$404,"&lt;="&amp;DATE(E194,12,31)))</f>
        <v>#N/A</v>
      </c>
      <c r="G194" s="14" t="e">
        <f>IF(E194="","",SUMIFS('Investment Calculator'!$F$30:$F$404,'Investment Calculator'!$C$30:$C$404,"&gt;="&amp;DATE(E194,1,1),'Investment Calculator'!$C$30:$C$404,"&lt;="&amp;DATE(E194,12,31)))</f>
        <v>#N/A</v>
      </c>
      <c r="H194" s="14" t="e">
        <f>IF(E194="","",SUMIFS('Investment Calculator'!$G$30:$G$404,'Investment Calculator'!$C$30:$C$404,"&gt;="&amp;DATE(E194,1,1),'Investment Calculator'!$C$30:$C$404,"&lt;="&amp;DATE(E194,12,31)))</f>
        <v>#N/A</v>
      </c>
      <c r="I194" s="14" t="e">
        <f t="shared" si="5"/>
        <v>#N/A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8" x14ac:dyDescent="0.35">
      <c r="A195" s="7"/>
      <c r="B195" s="7"/>
      <c r="C195" s="7"/>
      <c r="D195" s="7"/>
      <c r="E195" s="10" t="e">
        <f t="shared" si="4"/>
        <v>#N/A</v>
      </c>
      <c r="F195" s="14" t="e">
        <f>IF(E195="","",SUMIFS('Investment Calculator'!$E$30:$E$404,'Investment Calculator'!$C$30:$C$404,"&gt;="&amp;DATE(E195,1,1),'Investment Calculator'!$C$30:$C$404,"&lt;="&amp;DATE(E195,12,31)))</f>
        <v>#N/A</v>
      </c>
      <c r="G195" s="14" t="e">
        <f>IF(E195="","",SUMIFS('Investment Calculator'!$F$30:$F$404,'Investment Calculator'!$C$30:$C$404,"&gt;="&amp;DATE(E195,1,1),'Investment Calculator'!$C$30:$C$404,"&lt;="&amp;DATE(E195,12,31)))</f>
        <v>#N/A</v>
      </c>
      <c r="H195" s="14" t="e">
        <f>IF(E195="","",SUMIFS('Investment Calculator'!$G$30:$G$404,'Investment Calculator'!$C$30:$C$404,"&gt;="&amp;DATE(E195,1,1),'Investment Calculator'!$C$30:$C$404,"&lt;="&amp;DATE(E195,12,31)))</f>
        <v>#N/A</v>
      </c>
      <c r="I195" s="14" t="e">
        <f t="shared" si="5"/>
        <v>#N/A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8" x14ac:dyDescent="0.35">
      <c r="A196" s="7"/>
      <c r="B196" s="7"/>
      <c r="C196" s="7"/>
      <c r="D196" s="7"/>
      <c r="E196" s="10" t="e">
        <f t="shared" ref="E196:E259" si="6">IF(E195&lt;YEAR($B$9),E195+1,NA())</f>
        <v>#N/A</v>
      </c>
      <c r="F196" s="14" t="e">
        <f>IF(E196="","",SUMIFS('Investment Calculator'!$E$30:$E$404,'Investment Calculator'!$C$30:$C$404,"&gt;="&amp;DATE(E196,1,1),'Investment Calculator'!$C$30:$C$404,"&lt;="&amp;DATE(E196,12,31)))</f>
        <v>#N/A</v>
      </c>
      <c r="G196" s="14" t="e">
        <f>IF(E196="","",SUMIFS('Investment Calculator'!$F$30:$F$404,'Investment Calculator'!$C$30:$C$404,"&gt;="&amp;DATE(E196,1,1),'Investment Calculator'!$C$30:$C$404,"&lt;="&amp;DATE(E196,12,31)))</f>
        <v>#N/A</v>
      </c>
      <c r="H196" s="14" t="e">
        <f>IF(E196="","",SUMIFS('Investment Calculator'!$G$30:$G$404,'Investment Calculator'!$C$30:$C$404,"&gt;="&amp;DATE(E196,1,1),'Investment Calculator'!$C$30:$C$404,"&lt;="&amp;DATE(E196,12,31)))</f>
        <v>#N/A</v>
      </c>
      <c r="I196" s="14" t="e">
        <f t="shared" ref="I196:I259" si="7">IF(E196="","",IF(ROUND(I195,0)+ROUND((F196+G196+H196),0)=0,0,I195+F196+G196+H196))</f>
        <v>#N/A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8" x14ac:dyDescent="0.35">
      <c r="A197" s="7"/>
      <c r="B197" s="7"/>
      <c r="C197" s="7"/>
      <c r="D197" s="7"/>
      <c r="E197" s="10" t="e">
        <f t="shared" si="6"/>
        <v>#N/A</v>
      </c>
      <c r="F197" s="14" t="e">
        <f>IF(E197="","",SUMIFS('Investment Calculator'!$E$30:$E$404,'Investment Calculator'!$C$30:$C$404,"&gt;="&amp;DATE(E197,1,1),'Investment Calculator'!$C$30:$C$404,"&lt;="&amp;DATE(E197,12,31)))</f>
        <v>#N/A</v>
      </c>
      <c r="G197" s="14" t="e">
        <f>IF(E197="","",SUMIFS('Investment Calculator'!$F$30:$F$404,'Investment Calculator'!$C$30:$C$404,"&gt;="&amp;DATE(E197,1,1),'Investment Calculator'!$C$30:$C$404,"&lt;="&amp;DATE(E197,12,31)))</f>
        <v>#N/A</v>
      </c>
      <c r="H197" s="14" t="e">
        <f>IF(E197="","",SUMIFS('Investment Calculator'!$G$30:$G$404,'Investment Calculator'!$C$30:$C$404,"&gt;="&amp;DATE(E197,1,1),'Investment Calculator'!$C$30:$C$404,"&lt;="&amp;DATE(E197,12,31)))</f>
        <v>#N/A</v>
      </c>
      <c r="I197" s="14" t="e">
        <f t="shared" si="7"/>
        <v>#N/A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8" x14ac:dyDescent="0.35">
      <c r="A198" s="7"/>
      <c r="B198" s="7"/>
      <c r="C198" s="7"/>
      <c r="D198" s="7"/>
      <c r="E198" s="10" t="e">
        <f t="shared" si="6"/>
        <v>#N/A</v>
      </c>
      <c r="F198" s="14" t="e">
        <f>IF(E198="","",SUMIFS('Investment Calculator'!$E$30:$E$404,'Investment Calculator'!$C$30:$C$404,"&gt;="&amp;DATE(E198,1,1),'Investment Calculator'!$C$30:$C$404,"&lt;="&amp;DATE(E198,12,31)))</f>
        <v>#N/A</v>
      </c>
      <c r="G198" s="14" t="e">
        <f>IF(E198="","",SUMIFS('Investment Calculator'!$F$30:$F$404,'Investment Calculator'!$C$30:$C$404,"&gt;="&amp;DATE(E198,1,1),'Investment Calculator'!$C$30:$C$404,"&lt;="&amp;DATE(E198,12,31)))</f>
        <v>#N/A</v>
      </c>
      <c r="H198" s="14" t="e">
        <f>IF(E198="","",SUMIFS('Investment Calculator'!$G$30:$G$404,'Investment Calculator'!$C$30:$C$404,"&gt;="&amp;DATE(E198,1,1),'Investment Calculator'!$C$30:$C$404,"&lt;="&amp;DATE(E198,12,31)))</f>
        <v>#N/A</v>
      </c>
      <c r="I198" s="14" t="e">
        <f t="shared" si="7"/>
        <v>#N/A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8" x14ac:dyDescent="0.35">
      <c r="A199" s="7"/>
      <c r="B199" s="7"/>
      <c r="C199" s="7"/>
      <c r="D199" s="7"/>
      <c r="E199" s="10" t="e">
        <f t="shared" si="6"/>
        <v>#N/A</v>
      </c>
      <c r="F199" s="14" t="e">
        <f>IF(E199="","",SUMIFS('Investment Calculator'!$E$30:$E$404,'Investment Calculator'!$C$30:$C$404,"&gt;="&amp;DATE(E199,1,1),'Investment Calculator'!$C$30:$C$404,"&lt;="&amp;DATE(E199,12,31)))</f>
        <v>#N/A</v>
      </c>
      <c r="G199" s="14" t="e">
        <f>IF(E199="","",SUMIFS('Investment Calculator'!$F$30:$F$404,'Investment Calculator'!$C$30:$C$404,"&gt;="&amp;DATE(E199,1,1),'Investment Calculator'!$C$30:$C$404,"&lt;="&amp;DATE(E199,12,31)))</f>
        <v>#N/A</v>
      </c>
      <c r="H199" s="14" t="e">
        <f>IF(E199="","",SUMIFS('Investment Calculator'!$G$30:$G$404,'Investment Calculator'!$C$30:$C$404,"&gt;="&amp;DATE(E199,1,1),'Investment Calculator'!$C$30:$C$404,"&lt;="&amp;DATE(E199,12,31)))</f>
        <v>#N/A</v>
      </c>
      <c r="I199" s="14" t="e">
        <f t="shared" si="7"/>
        <v>#N/A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8" x14ac:dyDescent="0.35">
      <c r="A200" s="7"/>
      <c r="B200" s="7"/>
      <c r="C200" s="7"/>
      <c r="D200" s="7"/>
      <c r="E200" s="10" t="e">
        <f t="shared" si="6"/>
        <v>#N/A</v>
      </c>
      <c r="F200" s="14" t="e">
        <f>IF(E200="","",SUMIFS('Investment Calculator'!$E$30:$E$404,'Investment Calculator'!$C$30:$C$404,"&gt;="&amp;DATE(E200,1,1),'Investment Calculator'!$C$30:$C$404,"&lt;="&amp;DATE(E200,12,31)))</f>
        <v>#N/A</v>
      </c>
      <c r="G200" s="14" t="e">
        <f>IF(E200="","",SUMIFS('Investment Calculator'!$F$30:$F$404,'Investment Calculator'!$C$30:$C$404,"&gt;="&amp;DATE(E200,1,1),'Investment Calculator'!$C$30:$C$404,"&lt;="&amp;DATE(E200,12,31)))</f>
        <v>#N/A</v>
      </c>
      <c r="H200" s="14" t="e">
        <f>IF(E200="","",SUMIFS('Investment Calculator'!$G$30:$G$404,'Investment Calculator'!$C$30:$C$404,"&gt;="&amp;DATE(E200,1,1),'Investment Calculator'!$C$30:$C$404,"&lt;="&amp;DATE(E200,12,31)))</f>
        <v>#N/A</v>
      </c>
      <c r="I200" s="14" t="e">
        <f t="shared" si="7"/>
        <v>#N/A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8" x14ac:dyDescent="0.35">
      <c r="A201" s="7"/>
      <c r="B201" s="7"/>
      <c r="C201" s="7"/>
      <c r="D201" s="7"/>
      <c r="E201" s="10" t="e">
        <f t="shared" si="6"/>
        <v>#N/A</v>
      </c>
      <c r="F201" s="14" t="e">
        <f>IF(E201="","",SUMIFS('Investment Calculator'!$E$30:$E$404,'Investment Calculator'!$C$30:$C$404,"&gt;="&amp;DATE(E201,1,1),'Investment Calculator'!$C$30:$C$404,"&lt;="&amp;DATE(E201,12,31)))</f>
        <v>#N/A</v>
      </c>
      <c r="G201" s="14" t="e">
        <f>IF(E201="","",SUMIFS('Investment Calculator'!$F$30:$F$404,'Investment Calculator'!$C$30:$C$404,"&gt;="&amp;DATE(E201,1,1),'Investment Calculator'!$C$30:$C$404,"&lt;="&amp;DATE(E201,12,31)))</f>
        <v>#N/A</v>
      </c>
      <c r="H201" s="14" t="e">
        <f>IF(E201="","",SUMIFS('Investment Calculator'!$G$30:$G$404,'Investment Calculator'!$C$30:$C$404,"&gt;="&amp;DATE(E201,1,1),'Investment Calculator'!$C$30:$C$404,"&lt;="&amp;DATE(E201,12,31)))</f>
        <v>#N/A</v>
      </c>
      <c r="I201" s="14" t="e">
        <f t="shared" si="7"/>
        <v>#N/A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8" x14ac:dyDescent="0.35">
      <c r="A202" s="7"/>
      <c r="B202" s="7"/>
      <c r="C202" s="7"/>
      <c r="D202" s="7"/>
      <c r="E202" s="10" t="e">
        <f t="shared" si="6"/>
        <v>#N/A</v>
      </c>
      <c r="F202" s="14" t="e">
        <f>IF(E202="","",SUMIFS('Investment Calculator'!$E$30:$E$404,'Investment Calculator'!$C$30:$C$404,"&gt;="&amp;DATE(E202,1,1),'Investment Calculator'!$C$30:$C$404,"&lt;="&amp;DATE(E202,12,31)))</f>
        <v>#N/A</v>
      </c>
      <c r="G202" s="14" t="e">
        <f>IF(E202="","",SUMIFS('Investment Calculator'!$F$30:$F$404,'Investment Calculator'!$C$30:$C$404,"&gt;="&amp;DATE(E202,1,1),'Investment Calculator'!$C$30:$C$404,"&lt;="&amp;DATE(E202,12,31)))</f>
        <v>#N/A</v>
      </c>
      <c r="H202" s="14" t="e">
        <f>IF(E202="","",SUMIFS('Investment Calculator'!$G$30:$G$404,'Investment Calculator'!$C$30:$C$404,"&gt;="&amp;DATE(E202,1,1),'Investment Calculator'!$C$30:$C$404,"&lt;="&amp;DATE(E202,12,31)))</f>
        <v>#N/A</v>
      </c>
      <c r="I202" s="14" t="e">
        <f t="shared" si="7"/>
        <v>#N/A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8" x14ac:dyDescent="0.35">
      <c r="A203" s="7"/>
      <c r="B203" s="7"/>
      <c r="C203" s="7"/>
      <c r="D203" s="7"/>
      <c r="E203" s="10" t="e">
        <f t="shared" si="6"/>
        <v>#N/A</v>
      </c>
      <c r="F203" s="14" t="e">
        <f>IF(E203="","",SUMIFS('Investment Calculator'!$E$30:$E$404,'Investment Calculator'!$C$30:$C$404,"&gt;="&amp;DATE(E203,1,1),'Investment Calculator'!$C$30:$C$404,"&lt;="&amp;DATE(E203,12,31)))</f>
        <v>#N/A</v>
      </c>
      <c r="G203" s="14" t="e">
        <f>IF(E203="","",SUMIFS('Investment Calculator'!$F$30:$F$404,'Investment Calculator'!$C$30:$C$404,"&gt;="&amp;DATE(E203,1,1),'Investment Calculator'!$C$30:$C$404,"&lt;="&amp;DATE(E203,12,31)))</f>
        <v>#N/A</v>
      </c>
      <c r="H203" s="14" t="e">
        <f>IF(E203="","",SUMIFS('Investment Calculator'!$G$30:$G$404,'Investment Calculator'!$C$30:$C$404,"&gt;="&amp;DATE(E203,1,1),'Investment Calculator'!$C$30:$C$404,"&lt;="&amp;DATE(E203,12,31)))</f>
        <v>#N/A</v>
      </c>
      <c r="I203" s="14" t="e">
        <f t="shared" si="7"/>
        <v>#N/A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8" x14ac:dyDescent="0.35">
      <c r="A204" s="7"/>
      <c r="B204" s="7"/>
      <c r="C204" s="7"/>
      <c r="D204" s="7"/>
      <c r="E204" s="10" t="e">
        <f t="shared" si="6"/>
        <v>#N/A</v>
      </c>
      <c r="F204" s="14" t="e">
        <f>IF(E204="","",SUMIFS('Investment Calculator'!$E$30:$E$404,'Investment Calculator'!$C$30:$C$404,"&gt;="&amp;DATE(E204,1,1),'Investment Calculator'!$C$30:$C$404,"&lt;="&amp;DATE(E204,12,31)))</f>
        <v>#N/A</v>
      </c>
      <c r="G204" s="14" t="e">
        <f>IF(E204="","",SUMIFS('Investment Calculator'!$F$30:$F$404,'Investment Calculator'!$C$30:$C$404,"&gt;="&amp;DATE(E204,1,1),'Investment Calculator'!$C$30:$C$404,"&lt;="&amp;DATE(E204,12,31)))</f>
        <v>#N/A</v>
      </c>
      <c r="H204" s="14" t="e">
        <f>IF(E204="","",SUMIFS('Investment Calculator'!$G$30:$G$404,'Investment Calculator'!$C$30:$C$404,"&gt;="&amp;DATE(E204,1,1),'Investment Calculator'!$C$30:$C$404,"&lt;="&amp;DATE(E204,12,31)))</f>
        <v>#N/A</v>
      </c>
      <c r="I204" s="14" t="e">
        <f t="shared" si="7"/>
        <v>#N/A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8" x14ac:dyDescent="0.35">
      <c r="A205" s="7"/>
      <c r="B205" s="7"/>
      <c r="C205" s="7"/>
      <c r="D205" s="7"/>
      <c r="E205" s="10" t="e">
        <f t="shared" si="6"/>
        <v>#N/A</v>
      </c>
      <c r="F205" s="14" t="e">
        <f>IF(E205="","",SUMIFS('Investment Calculator'!$E$30:$E$404,'Investment Calculator'!$C$30:$C$404,"&gt;="&amp;DATE(E205,1,1),'Investment Calculator'!$C$30:$C$404,"&lt;="&amp;DATE(E205,12,31)))</f>
        <v>#N/A</v>
      </c>
      <c r="G205" s="14" t="e">
        <f>IF(E205="","",SUMIFS('Investment Calculator'!$F$30:$F$404,'Investment Calculator'!$C$30:$C$404,"&gt;="&amp;DATE(E205,1,1),'Investment Calculator'!$C$30:$C$404,"&lt;="&amp;DATE(E205,12,31)))</f>
        <v>#N/A</v>
      </c>
      <c r="H205" s="14" t="e">
        <f>IF(E205="","",SUMIFS('Investment Calculator'!$G$30:$G$404,'Investment Calculator'!$C$30:$C$404,"&gt;="&amp;DATE(E205,1,1),'Investment Calculator'!$C$30:$C$404,"&lt;="&amp;DATE(E205,12,31)))</f>
        <v>#N/A</v>
      </c>
      <c r="I205" s="14" t="e">
        <f t="shared" si="7"/>
        <v>#N/A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8" x14ac:dyDescent="0.35">
      <c r="A206" s="7"/>
      <c r="B206" s="7"/>
      <c r="C206" s="7"/>
      <c r="D206" s="7"/>
      <c r="E206" s="10" t="e">
        <f t="shared" si="6"/>
        <v>#N/A</v>
      </c>
      <c r="F206" s="14" t="e">
        <f>IF(E206="","",SUMIFS('Investment Calculator'!$E$30:$E$404,'Investment Calculator'!$C$30:$C$404,"&gt;="&amp;DATE(E206,1,1),'Investment Calculator'!$C$30:$C$404,"&lt;="&amp;DATE(E206,12,31)))</f>
        <v>#N/A</v>
      </c>
      <c r="G206" s="14" t="e">
        <f>IF(E206="","",SUMIFS('Investment Calculator'!$F$30:$F$404,'Investment Calculator'!$C$30:$C$404,"&gt;="&amp;DATE(E206,1,1),'Investment Calculator'!$C$30:$C$404,"&lt;="&amp;DATE(E206,12,31)))</f>
        <v>#N/A</v>
      </c>
      <c r="H206" s="14" t="e">
        <f>IF(E206="","",SUMIFS('Investment Calculator'!$G$30:$G$404,'Investment Calculator'!$C$30:$C$404,"&gt;="&amp;DATE(E206,1,1),'Investment Calculator'!$C$30:$C$404,"&lt;="&amp;DATE(E206,12,31)))</f>
        <v>#N/A</v>
      </c>
      <c r="I206" s="14" t="e">
        <f t="shared" si="7"/>
        <v>#N/A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8" x14ac:dyDescent="0.35">
      <c r="A207" s="7"/>
      <c r="B207" s="7"/>
      <c r="C207" s="7"/>
      <c r="D207" s="7"/>
      <c r="E207" s="10" t="e">
        <f t="shared" si="6"/>
        <v>#N/A</v>
      </c>
      <c r="F207" s="14" t="e">
        <f>IF(E207="","",SUMIFS('Investment Calculator'!$E$30:$E$404,'Investment Calculator'!$C$30:$C$404,"&gt;="&amp;DATE(E207,1,1),'Investment Calculator'!$C$30:$C$404,"&lt;="&amp;DATE(E207,12,31)))</f>
        <v>#N/A</v>
      </c>
      <c r="G207" s="14" t="e">
        <f>IF(E207="","",SUMIFS('Investment Calculator'!$F$30:$F$404,'Investment Calculator'!$C$30:$C$404,"&gt;="&amp;DATE(E207,1,1),'Investment Calculator'!$C$30:$C$404,"&lt;="&amp;DATE(E207,12,31)))</f>
        <v>#N/A</v>
      </c>
      <c r="H207" s="14" t="e">
        <f>IF(E207="","",SUMIFS('Investment Calculator'!$G$30:$G$404,'Investment Calculator'!$C$30:$C$404,"&gt;="&amp;DATE(E207,1,1),'Investment Calculator'!$C$30:$C$404,"&lt;="&amp;DATE(E207,12,31)))</f>
        <v>#N/A</v>
      </c>
      <c r="I207" s="14" t="e">
        <f t="shared" si="7"/>
        <v>#N/A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8" x14ac:dyDescent="0.35">
      <c r="A208" s="7"/>
      <c r="B208" s="7"/>
      <c r="C208" s="7"/>
      <c r="D208" s="7"/>
      <c r="E208" s="10" t="e">
        <f t="shared" si="6"/>
        <v>#N/A</v>
      </c>
      <c r="F208" s="14" t="e">
        <f>IF(E208="","",SUMIFS('Investment Calculator'!$E$30:$E$404,'Investment Calculator'!$C$30:$C$404,"&gt;="&amp;DATE(E208,1,1),'Investment Calculator'!$C$30:$C$404,"&lt;="&amp;DATE(E208,12,31)))</f>
        <v>#N/A</v>
      </c>
      <c r="G208" s="14" t="e">
        <f>IF(E208="","",SUMIFS('Investment Calculator'!$F$30:$F$404,'Investment Calculator'!$C$30:$C$404,"&gt;="&amp;DATE(E208,1,1),'Investment Calculator'!$C$30:$C$404,"&lt;="&amp;DATE(E208,12,31)))</f>
        <v>#N/A</v>
      </c>
      <c r="H208" s="14" t="e">
        <f>IF(E208="","",SUMIFS('Investment Calculator'!$G$30:$G$404,'Investment Calculator'!$C$30:$C$404,"&gt;="&amp;DATE(E208,1,1),'Investment Calculator'!$C$30:$C$404,"&lt;="&amp;DATE(E208,12,31)))</f>
        <v>#N/A</v>
      </c>
      <c r="I208" s="14" t="e">
        <f t="shared" si="7"/>
        <v>#N/A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8" x14ac:dyDescent="0.35">
      <c r="A209" s="7"/>
      <c r="B209" s="7"/>
      <c r="C209" s="7"/>
      <c r="D209" s="7"/>
      <c r="E209" s="10" t="e">
        <f t="shared" si="6"/>
        <v>#N/A</v>
      </c>
      <c r="F209" s="14" t="e">
        <f>IF(E209="","",SUMIFS('Investment Calculator'!$E$30:$E$404,'Investment Calculator'!$C$30:$C$404,"&gt;="&amp;DATE(E209,1,1),'Investment Calculator'!$C$30:$C$404,"&lt;="&amp;DATE(E209,12,31)))</f>
        <v>#N/A</v>
      </c>
      <c r="G209" s="14" t="e">
        <f>IF(E209="","",SUMIFS('Investment Calculator'!$F$30:$F$404,'Investment Calculator'!$C$30:$C$404,"&gt;="&amp;DATE(E209,1,1),'Investment Calculator'!$C$30:$C$404,"&lt;="&amp;DATE(E209,12,31)))</f>
        <v>#N/A</v>
      </c>
      <c r="H209" s="14" t="e">
        <f>IF(E209="","",SUMIFS('Investment Calculator'!$G$30:$G$404,'Investment Calculator'!$C$30:$C$404,"&gt;="&amp;DATE(E209,1,1),'Investment Calculator'!$C$30:$C$404,"&lt;="&amp;DATE(E209,12,31)))</f>
        <v>#N/A</v>
      </c>
      <c r="I209" s="14" t="e">
        <f t="shared" si="7"/>
        <v>#N/A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8" x14ac:dyDescent="0.35">
      <c r="A210" s="7"/>
      <c r="B210" s="7"/>
      <c r="C210" s="7"/>
      <c r="D210" s="7"/>
      <c r="E210" s="10" t="e">
        <f t="shared" si="6"/>
        <v>#N/A</v>
      </c>
      <c r="F210" s="14" t="e">
        <f>IF(E210="","",SUMIFS('Investment Calculator'!$E$30:$E$404,'Investment Calculator'!$C$30:$C$404,"&gt;="&amp;DATE(E210,1,1),'Investment Calculator'!$C$30:$C$404,"&lt;="&amp;DATE(E210,12,31)))</f>
        <v>#N/A</v>
      </c>
      <c r="G210" s="14" t="e">
        <f>IF(E210="","",SUMIFS('Investment Calculator'!$F$30:$F$404,'Investment Calculator'!$C$30:$C$404,"&gt;="&amp;DATE(E210,1,1),'Investment Calculator'!$C$30:$C$404,"&lt;="&amp;DATE(E210,12,31)))</f>
        <v>#N/A</v>
      </c>
      <c r="H210" s="14" t="e">
        <f>IF(E210="","",SUMIFS('Investment Calculator'!$G$30:$G$404,'Investment Calculator'!$C$30:$C$404,"&gt;="&amp;DATE(E210,1,1),'Investment Calculator'!$C$30:$C$404,"&lt;="&amp;DATE(E210,12,31)))</f>
        <v>#N/A</v>
      </c>
      <c r="I210" s="14" t="e">
        <f t="shared" si="7"/>
        <v>#N/A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8" x14ac:dyDescent="0.35">
      <c r="A211" s="7"/>
      <c r="B211" s="7"/>
      <c r="C211" s="7"/>
      <c r="D211" s="7"/>
      <c r="E211" s="10" t="e">
        <f t="shared" si="6"/>
        <v>#N/A</v>
      </c>
      <c r="F211" s="14" t="e">
        <f>IF(E211="","",SUMIFS('Investment Calculator'!$E$30:$E$404,'Investment Calculator'!$C$30:$C$404,"&gt;="&amp;DATE(E211,1,1),'Investment Calculator'!$C$30:$C$404,"&lt;="&amp;DATE(E211,12,31)))</f>
        <v>#N/A</v>
      </c>
      <c r="G211" s="14" t="e">
        <f>IF(E211="","",SUMIFS('Investment Calculator'!$F$30:$F$404,'Investment Calculator'!$C$30:$C$404,"&gt;="&amp;DATE(E211,1,1),'Investment Calculator'!$C$30:$C$404,"&lt;="&amp;DATE(E211,12,31)))</f>
        <v>#N/A</v>
      </c>
      <c r="H211" s="14" t="e">
        <f>IF(E211="","",SUMIFS('Investment Calculator'!$G$30:$G$404,'Investment Calculator'!$C$30:$C$404,"&gt;="&amp;DATE(E211,1,1),'Investment Calculator'!$C$30:$C$404,"&lt;="&amp;DATE(E211,12,31)))</f>
        <v>#N/A</v>
      </c>
      <c r="I211" s="14" t="e">
        <f t="shared" si="7"/>
        <v>#N/A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8" x14ac:dyDescent="0.35">
      <c r="A212" s="7"/>
      <c r="B212" s="7"/>
      <c r="C212" s="7"/>
      <c r="D212" s="7"/>
      <c r="E212" s="10" t="e">
        <f t="shared" si="6"/>
        <v>#N/A</v>
      </c>
      <c r="F212" s="14" t="e">
        <f>IF(E212="","",SUMIFS('Investment Calculator'!$E$30:$E$404,'Investment Calculator'!$C$30:$C$404,"&gt;="&amp;DATE(E212,1,1),'Investment Calculator'!$C$30:$C$404,"&lt;="&amp;DATE(E212,12,31)))</f>
        <v>#N/A</v>
      </c>
      <c r="G212" s="14" t="e">
        <f>IF(E212="","",SUMIFS('Investment Calculator'!$F$30:$F$404,'Investment Calculator'!$C$30:$C$404,"&gt;="&amp;DATE(E212,1,1),'Investment Calculator'!$C$30:$C$404,"&lt;="&amp;DATE(E212,12,31)))</f>
        <v>#N/A</v>
      </c>
      <c r="H212" s="14" t="e">
        <f>IF(E212="","",SUMIFS('Investment Calculator'!$G$30:$G$404,'Investment Calculator'!$C$30:$C$404,"&gt;="&amp;DATE(E212,1,1),'Investment Calculator'!$C$30:$C$404,"&lt;="&amp;DATE(E212,12,31)))</f>
        <v>#N/A</v>
      </c>
      <c r="I212" s="14" t="e">
        <f t="shared" si="7"/>
        <v>#N/A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8" x14ac:dyDescent="0.35">
      <c r="A213" s="7"/>
      <c r="B213" s="7"/>
      <c r="C213" s="7"/>
      <c r="D213" s="7"/>
      <c r="E213" s="10" t="e">
        <f t="shared" si="6"/>
        <v>#N/A</v>
      </c>
      <c r="F213" s="14" t="e">
        <f>IF(E213="","",SUMIFS('Investment Calculator'!$E$30:$E$404,'Investment Calculator'!$C$30:$C$404,"&gt;="&amp;DATE(E213,1,1),'Investment Calculator'!$C$30:$C$404,"&lt;="&amp;DATE(E213,12,31)))</f>
        <v>#N/A</v>
      </c>
      <c r="G213" s="14" t="e">
        <f>IF(E213="","",SUMIFS('Investment Calculator'!$F$30:$F$404,'Investment Calculator'!$C$30:$C$404,"&gt;="&amp;DATE(E213,1,1),'Investment Calculator'!$C$30:$C$404,"&lt;="&amp;DATE(E213,12,31)))</f>
        <v>#N/A</v>
      </c>
      <c r="H213" s="14" t="e">
        <f>IF(E213="","",SUMIFS('Investment Calculator'!$G$30:$G$404,'Investment Calculator'!$C$30:$C$404,"&gt;="&amp;DATE(E213,1,1),'Investment Calculator'!$C$30:$C$404,"&lt;="&amp;DATE(E213,12,31)))</f>
        <v>#N/A</v>
      </c>
      <c r="I213" s="14" t="e">
        <f t="shared" si="7"/>
        <v>#N/A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8" x14ac:dyDescent="0.35">
      <c r="A214" s="7"/>
      <c r="B214" s="7"/>
      <c r="C214" s="7"/>
      <c r="D214" s="7"/>
      <c r="E214" s="10" t="e">
        <f t="shared" si="6"/>
        <v>#N/A</v>
      </c>
      <c r="F214" s="14" t="e">
        <f>IF(E214="","",SUMIFS('Investment Calculator'!$E$30:$E$404,'Investment Calculator'!$C$30:$C$404,"&gt;="&amp;DATE(E214,1,1),'Investment Calculator'!$C$30:$C$404,"&lt;="&amp;DATE(E214,12,31)))</f>
        <v>#N/A</v>
      </c>
      <c r="G214" s="14" t="e">
        <f>IF(E214="","",SUMIFS('Investment Calculator'!$F$30:$F$404,'Investment Calculator'!$C$30:$C$404,"&gt;="&amp;DATE(E214,1,1),'Investment Calculator'!$C$30:$C$404,"&lt;="&amp;DATE(E214,12,31)))</f>
        <v>#N/A</v>
      </c>
      <c r="H214" s="14" t="e">
        <f>IF(E214="","",SUMIFS('Investment Calculator'!$G$30:$G$404,'Investment Calculator'!$C$30:$C$404,"&gt;="&amp;DATE(E214,1,1),'Investment Calculator'!$C$30:$C$404,"&lt;="&amp;DATE(E214,12,31)))</f>
        <v>#N/A</v>
      </c>
      <c r="I214" s="14" t="e">
        <f t="shared" si="7"/>
        <v>#N/A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8" x14ac:dyDescent="0.35">
      <c r="A215" s="7"/>
      <c r="B215" s="7"/>
      <c r="C215" s="7"/>
      <c r="D215" s="7"/>
      <c r="E215" s="10" t="e">
        <f t="shared" si="6"/>
        <v>#N/A</v>
      </c>
      <c r="F215" s="14" t="e">
        <f>IF(E215="","",SUMIFS('Investment Calculator'!$E$30:$E$404,'Investment Calculator'!$C$30:$C$404,"&gt;="&amp;DATE(E215,1,1),'Investment Calculator'!$C$30:$C$404,"&lt;="&amp;DATE(E215,12,31)))</f>
        <v>#N/A</v>
      </c>
      <c r="G215" s="14" t="e">
        <f>IF(E215="","",SUMIFS('Investment Calculator'!$F$30:$F$404,'Investment Calculator'!$C$30:$C$404,"&gt;="&amp;DATE(E215,1,1),'Investment Calculator'!$C$30:$C$404,"&lt;="&amp;DATE(E215,12,31)))</f>
        <v>#N/A</v>
      </c>
      <c r="H215" s="14" t="e">
        <f>IF(E215="","",SUMIFS('Investment Calculator'!$G$30:$G$404,'Investment Calculator'!$C$30:$C$404,"&gt;="&amp;DATE(E215,1,1),'Investment Calculator'!$C$30:$C$404,"&lt;="&amp;DATE(E215,12,31)))</f>
        <v>#N/A</v>
      </c>
      <c r="I215" s="14" t="e">
        <f t="shared" si="7"/>
        <v>#N/A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8" x14ac:dyDescent="0.35">
      <c r="A216" s="7"/>
      <c r="B216" s="7"/>
      <c r="C216" s="7"/>
      <c r="D216" s="7"/>
      <c r="E216" s="10" t="e">
        <f t="shared" si="6"/>
        <v>#N/A</v>
      </c>
      <c r="F216" s="14" t="e">
        <f>IF(E216="","",SUMIFS('Investment Calculator'!$E$30:$E$404,'Investment Calculator'!$C$30:$C$404,"&gt;="&amp;DATE(E216,1,1),'Investment Calculator'!$C$30:$C$404,"&lt;="&amp;DATE(E216,12,31)))</f>
        <v>#N/A</v>
      </c>
      <c r="G216" s="14" t="e">
        <f>IF(E216="","",SUMIFS('Investment Calculator'!$F$30:$F$404,'Investment Calculator'!$C$30:$C$404,"&gt;="&amp;DATE(E216,1,1),'Investment Calculator'!$C$30:$C$404,"&lt;="&amp;DATE(E216,12,31)))</f>
        <v>#N/A</v>
      </c>
      <c r="H216" s="14" t="e">
        <f>IF(E216="","",SUMIFS('Investment Calculator'!$G$30:$G$404,'Investment Calculator'!$C$30:$C$404,"&gt;="&amp;DATE(E216,1,1),'Investment Calculator'!$C$30:$C$404,"&lt;="&amp;DATE(E216,12,31)))</f>
        <v>#N/A</v>
      </c>
      <c r="I216" s="14" t="e">
        <f t="shared" si="7"/>
        <v>#N/A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8" x14ac:dyDescent="0.35">
      <c r="A217" s="7"/>
      <c r="B217" s="7"/>
      <c r="C217" s="7"/>
      <c r="D217" s="7"/>
      <c r="E217" s="10" t="e">
        <f t="shared" si="6"/>
        <v>#N/A</v>
      </c>
      <c r="F217" s="14" t="e">
        <f>IF(E217="","",SUMIFS('Investment Calculator'!$E$30:$E$404,'Investment Calculator'!$C$30:$C$404,"&gt;="&amp;DATE(E217,1,1),'Investment Calculator'!$C$30:$C$404,"&lt;="&amp;DATE(E217,12,31)))</f>
        <v>#N/A</v>
      </c>
      <c r="G217" s="14" t="e">
        <f>IF(E217="","",SUMIFS('Investment Calculator'!$F$30:$F$404,'Investment Calculator'!$C$30:$C$404,"&gt;="&amp;DATE(E217,1,1),'Investment Calculator'!$C$30:$C$404,"&lt;="&amp;DATE(E217,12,31)))</f>
        <v>#N/A</v>
      </c>
      <c r="H217" s="14" t="e">
        <f>IF(E217="","",SUMIFS('Investment Calculator'!$G$30:$G$404,'Investment Calculator'!$C$30:$C$404,"&gt;="&amp;DATE(E217,1,1),'Investment Calculator'!$C$30:$C$404,"&lt;="&amp;DATE(E217,12,31)))</f>
        <v>#N/A</v>
      </c>
      <c r="I217" s="14" t="e">
        <f t="shared" si="7"/>
        <v>#N/A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8" x14ac:dyDescent="0.35">
      <c r="A218" s="7"/>
      <c r="B218" s="7"/>
      <c r="C218" s="7"/>
      <c r="D218" s="7"/>
      <c r="E218" s="10" t="e">
        <f t="shared" si="6"/>
        <v>#N/A</v>
      </c>
      <c r="F218" s="14" t="e">
        <f>IF(E218="","",SUMIFS('Investment Calculator'!$E$30:$E$404,'Investment Calculator'!$C$30:$C$404,"&gt;="&amp;DATE(E218,1,1),'Investment Calculator'!$C$30:$C$404,"&lt;="&amp;DATE(E218,12,31)))</f>
        <v>#N/A</v>
      </c>
      <c r="G218" s="14" t="e">
        <f>IF(E218="","",SUMIFS('Investment Calculator'!$F$30:$F$404,'Investment Calculator'!$C$30:$C$404,"&gt;="&amp;DATE(E218,1,1),'Investment Calculator'!$C$30:$C$404,"&lt;="&amp;DATE(E218,12,31)))</f>
        <v>#N/A</v>
      </c>
      <c r="H218" s="14" t="e">
        <f>IF(E218="","",SUMIFS('Investment Calculator'!$G$30:$G$404,'Investment Calculator'!$C$30:$C$404,"&gt;="&amp;DATE(E218,1,1),'Investment Calculator'!$C$30:$C$404,"&lt;="&amp;DATE(E218,12,31)))</f>
        <v>#N/A</v>
      </c>
      <c r="I218" s="14" t="e">
        <f t="shared" si="7"/>
        <v>#N/A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8" x14ac:dyDescent="0.35">
      <c r="A219" s="7"/>
      <c r="B219" s="7"/>
      <c r="C219" s="7"/>
      <c r="D219" s="7"/>
      <c r="E219" s="10" t="e">
        <f t="shared" si="6"/>
        <v>#N/A</v>
      </c>
      <c r="F219" s="14" t="e">
        <f>IF(E219="","",SUMIFS('Investment Calculator'!$E$30:$E$404,'Investment Calculator'!$C$30:$C$404,"&gt;="&amp;DATE(E219,1,1),'Investment Calculator'!$C$30:$C$404,"&lt;="&amp;DATE(E219,12,31)))</f>
        <v>#N/A</v>
      </c>
      <c r="G219" s="14" t="e">
        <f>IF(E219="","",SUMIFS('Investment Calculator'!$F$30:$F$404,'Investment Calculator'!$C$30:$C$404,"&gt;="&amp;DATE(E219,1,1),'Investment Calculator'!$C$30:$C$404,"&lt;="&amp;DATE(E219,12,31)))</f>
        <v>#N/A</v>
      </c>
      <c r="H219" s="14" t="e">
        <f>IF(E219="","",SUMIFS('Investment Calculator'!$G$30:$G$404,'Investment Calculator'!$C$30:$C$404,"&gt;="&amp;DATE(E219,1,1),'Investment Calculator'!$C$30:$C$404,"&lt;="&amp;DATE(E219,12,31)))</f>
        <v>#N/A</v>
      </c>
      <c r="I219" s="14" t="e">
        <f t="shared" si="7"/>
        <v>#N/A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8" x14ac:dyDescent="0.35">
      <c r="A220" s="7"/>
      <c r="B220" s="7"/>
      <c r="C220" s="7"/>
      <c r="D220" s="7"/>
      <c r="E220" s="10" t="e">
        <f t="shared" si="6"/>
        <v>#N/A</v>
      </c>
      <c r="F220" s="14" t="e">
        <f>IF(E220="","",SUMIFS('Investment Calculator'!$E$30:$E$404,'Investment Calculator'!$C$30:$C$404,"&gt;="&amp;DATE(E220,1,1),'Investment Calculator'!$C$30:$C$404,"&lt;="&amp;DATE(E220,12,31)))</f>
        <v>#N/A</v>
      </c>
      <c r="G220" s="14" t="e">
        <f>IF(E220="","",SUMIFS('Investment Calculator'!$F$30:$F$404,'Investment Calculator'!$C$30:$C$404,"&gt;="&amp;DATE(E220,1,1),'Investment Calculator'!$C$30:$C$404,"&lt;="&amp;DATE(E220,12,31)))</f>
        <v>#N/A</v>
      </c>
      <c r="H220" s="14" t="e">
        <f>IF(E220="","",SUMIFS('Investment Calculator'!$G$30:$G$404,'Investment Calculator'!$C$30:$C$404,"&gt;="&amp;DATE(E220,1,1),'Investment Calculator'!$C$30:$C$404,"&lt;="&amp;DATE(E220,12,31)))</f>
        <v>#N/A</v>
      </c>
      <c r="I220" s="14" t="e">
        <f t="shared" si="7"/>
        <v>#N/A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8" x14ac:dyDescent="0.35">
      <c r="A221" s="7"/>
      <c r="B221" s="7"/>
      <c r="C221" s="7"/>
      <c r="D221" s="7"/>
      <c r="E221" s="10" t="e">
        <f t="shared" si="6"/>
        <v>#N/A</v>
      </c>
      <c r="F221" s="14" t="e">
        <f>IF(E221="","",SUMIFS('Investment Calculator'!$E$30:$E$404,'Investment Calculator'!$C$30:$C$404,"&gt;="&amp;DATE(E221,1,1),'Investment Calculator'!$C$30:$C$404,"&lt;="&amp;DATE(E221,12,31)))</f>
        <v>#N/A</v>
      </c>
      <c r="G221" s="14" t="e">
        <f>IF(E221="","",SUMIFS('Investment Calculator'!$F$30:$F$404,'Investment Calculator'!$C$30:$C$404,"&gt;="&amp;DATE(E221,1,1),'Investment Calculator'!$C$30:$C$404,"&lt;="&amp;DATE(E221,12,31)))</f>
        <v>#N/A</v>
      </c>
      <c r="H221" s="14" t="e">
        <f>IF(E221="","",SUMIFS('Investment Calculator'!$G$30:$G$404,'Investment Calculator'!$C$30:$C$404,"&gt;="&amp;DATE(E221,1,1),'Investment Calculator'!$C$30:$C$404,"&lt;="&amp;DATE(E221,12,31)))</f>
        <v>#N/A</v>
      </c>
      <c r="I221" s="14" t="e">
        <f t="shared" si="7"/>
        <v>#N/A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8" x14ac:dyDescent="0.35">
      <c r="A222" s="7"/>
      <c r="B222" s="7"/>
      <c r="C222" s="7"/>
      <c r="D222" s="7"/>
      <c r="E222" s="10" t="e">
        <f t="shared" si="6"/>
        <v>#N/A</v>
      </c>
      <c r="F222" s="14" t="e">
        <f>IF(E222="","",SUMIFS('Investment Calculator'!$E$30:$E$404,'Investment Calculator'!$C$30:$C$404,"&gt;="&amp;DATE(E222,1,1),'Investment Calculator'!$C$30:$C$404,"&lt;="&amp;DATE(E222,12,31)))</f>
        <v>#N/A</v>
      </c>
      <c r="G222" s="14" t="e">
        <f>IF(E222="","",SUMIFS('Investment Calculator'!$F$30:$F$404,'Investment Calculator'!$C$30:$C$404,"&gt;="&amp;DATE(E222,1,1),'Investment Calculator'!$C$30:$C$404,"&lt;="&amp;DATE(E222,12,31)))</f>
        <v>#N/A</v>
      </c>
      <c r="H222" s="14" t="e">
        <f>IF(E222="","",SUMIFS('Investment Calculator'!$G$30:$G$404,'Investment Calculator'!$C$30:$C$404,"&gt;="&amp;DATE(E222,1,1),'Investment Calculator'!$C$30:$C$404,"&lt;="&amp;DATE(E222,12,31)))</f>
        <v>#N/A</v>
      </c>
      <c r="I222" s="14" t="e">
        <f t="shared" si="7"/>
        <v>#N/A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8" x14ac:dyDescent="0.35">
      <c r="A223" s="7"/>
      <c r="B223" s="7"/>
      <c r="C223" s="7"/>
      <c r="D223" s="7"/>
      <c r="E223" s="10" t="e">
        <f t="shared" si="6"/>
        <v>#N/A</v>
      </c>
      <c r="F223" s="14" t="e">
        <f>IF(E223="","",SUMIFS('Investment Calculator'!$E$30:$E$404,'Investment Calculator'!$C$30:$C$404,"&gt;="&amp;DATE(E223,1,1),'Investment Calculator'!$C$30:$C$404,"&lt;="&amp;DATE(E223,12,31)))</f>
        <v>#N/A</v>
      </c>
      <c r="G223" s="14" t="e">
        <f>IF(E223="","",SUMIFS('Investment Calculator'!$F$30:$F$404,'Investment Calculator'!$C$30:$C$404,"&gt;="&amp;DATE(E223,1,1),'Investment Calculator'!$C$30:$C$404,"&lt;="&amp;DATE(E223,12,31)))</f>
        <v>#N/A</v>
      </c>
      <c r="H223" s="14" t="e">
        <f>IF(E223="","",SUMIFS('Investment Calculator'!$G$30:$G$404,'Investment Calculator'!$C$30:$C$404,"&gt;="&amp;DATE(E223,1,1),'Investment Calculator'!$C$30:$C$404,"&lt;="&amp;DATE(E223,12,31)))</f>
        <v>#N/A</v>
      </c>
      <c r="I223" s="14" t="e">
        <f t="shared" si="7"/>
        <v>#N/A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8" x14ac:dyDescent="0.35">
      <c r="A224" s="7"/>
      <c r="B224" s="7"/>
      <c r="C224" s="7"/>
      <c r="D224" s="7"/>
      <c r="E224" s="10" t="e">
        <f t="shared" si="6"/>
        <v>#N/A</v>
      </c>
      <c r="F224" s="14" t="e">
        <f>IF(E224="","",SUMIFS('Investment Calculator'!$E$30:$E$404,'Investment Calculator'!$C$30:$C$404,"&gt;="&amp;DATE(E224,1,1),'Investment Calculator'!$C$30:$C$404,"&lt;="&amp;DATE(E224,12,31)))</f>
        <v>#N/A</v>
      </c>
      <c r="G224" s="14" t="e">
        <f>IF(E224="","",SUMIFS('Investment Calculator'!$F$30:$F$404,'Investment Calculator'!$C$30:$C$404,"&gt;="&amp;DATE(E224,1,1),'Investment Calculator'!$C$30:$C$404,"&lt;="&amp;DATE(E224,12,31)))</f>
        <v>#N/A</v>
      </c>
      <c r="H224" s="14" t="e">
        <f>IF(E224="","",SUMIFS('Investment Calculator'!$G$30:$G$404,'Investment Calculator'!$C$30:$C$404,"&gt;="&amp;DATE(E224,1,1),'Investment Calculator'!$C$30:$C$404,"&lt;="&amp;DATE(E224,12,31)))</f>
        <v>#N/A</v>
      </c>
      <c r="I224" s="14" t="e">
        <f t="shared" si="7"/>
        <v>#N/A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8" x14ac:dyDescent="0.35">
      <c r="A225" s="7"/>
      <c r="B225" s="7"/>
      <c r="C225" s="7"/>
      <c r="D225" s="7"/>
      <c r="E225" s="10" t="e">
        <f t="shared" si="6"/>
        <v>#N/A</v>
      </c>
      <c r="F225" s="14" t="e">
        <f>IF(E225="","",SUMIFS('Investment Calculator'!$E$30:$E$404,'Investment Calculator'!$C$30:$C$404,"&gt;="&amp;DATE(E225,1,1),'Investment Calculator'!$C$30:$C$404,"&lt;="&amp;DATE(E225,12,31)))</f>
        <v>#N/A</v>
      </c>
      <c r="G225" s="14" t="e">
        <f>IF(E225="","",SUMIFS('Investment Calculator'!$F$30:$F$404,'Investment Calculator'!$C$30:$C$404,"&gt;="&amp;DATE(E225,1,1),'Investment Calculator'!$C$30:$C$404,"&lt;="&amp;DATE(E225,12,31)))</f>
        <v>#N/A</v>
      </c>
      <c r="H225" s="14" t="e">
        <f>IF(E225="","",SUMIFS('Investment Calculator'!$G$30:$G$404,'Investment Calculator'!$C$30:$C$404,"&gt;="&amp;DATE(E225,1,1),'Investment Calculator'!$C$30:$C$404,"&lt;="&amp;DATE(E225,12,31)))</f>
        <v>#N/A</v>
      </c>
      <c r="I225" s="14" t="e">
        <f t="shared" si="7"/>
        <v>#N/A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8" x14ac:dyDescent="0.35">
      <c r="A226" s="7"/>
      <c r="B226" s="7"/>
      <c r="C226" s="7"/>
      <c r="D226" s="7"/>
      <c r="E226" s="10" t="e">
        <f t="shared" si="6"/>
        <v>#N/A</v>
      </c>
      <c r="F226" s="14" t="e">
        <f>IF(E226="","",SUMIFS('Investment Calculator'!$E$30:$E$404,'Investment Calculator'!$C$30:$C$404,"&gt;="&amp;DATE(E226,1,1),'Investment Calculator'!$C$30:$C$404,"&lt;="&amp;DATE(E226,12,31)))</f>
        <v>#N/A</v>
      </c>
      <c r="G226" s="14" t="e">
        <f>IF(E226="","",SUMIFS('Investment Calculator'!$F$30:$F$404,'Investment Calculator'!$C$30:$C$404,"&gt;="&amp;DATE(E226,1,1),'Investment Calculator'!$C$30:$C$404,"&lt;="&amp;DATE(E226,12,31)))</f>
        <v>#N/A</v>
      </c>
      <c r="H226" s="14" t="e">
        <f>IF(E226="","",SUMIFS('Investment Calculator'!$G$30:$G$404,'Investment Calculator'!$C$30:$C$404,"&gt;="&amp;DATE(E226,1,1),'Investment Calculator'!$C$30:$C$404,"&lt;="&amp;DATE(E226,12,31)))</f>
        <v>#N/A</v>
      </c>
      <c r="I226" s="14" t="e">
        <f t="shared" si="7"/>
        <v>#N/A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8" x14ac:dyDescent="0.35">
      <c r="A227" s="7"/>
      <c r="B227" s="7"/>
      <c r="C227" s="7"/>
      <c r="D227" s="7"/>
      <c r="E227" s="10" t="e">
        <f t="shared" si="6"/>
        <v>#N/A</v>
      </c>
      <c r="F227" s="14" t="e">
        <f>IF(E227="","",SUMIFS('Investment Calculator'!$E$30:$E$404,'Investment Calculator'!$C$30:$C$404,"&gt;="&amp;DATE(E227,1,1),'Investment Calculator'!$C$30:$C$404,"&lt;="&amp;DATE(E227,12,31)))</f>
        <v>#N/A</v>
      </c>
      <c r="G227" s="14" t="e">
        <f>IF(E227="","",SUMIFS('Investment Calculator'!$F$30:$F$404,'Investment Calculator'!$C$30:$C$404,"&gt;="&amp;DATE(E227,1,1),'Investment Calculator'!$C$30:$C$404,"&lt;="&amp;DATE(E227,12,31)))</f>
        <v>#N/A</v>
      </c>
      <c r="H227" s="14" t="e">
        <f>IF(E227="","",SUMIFS('Investment Calculator'!$G$30:$G$404,'Investment Calculator'!$C$30:$C$404,"&gt;="&amp;DATE(E227,1,1),'Investment Calculator'!$C$30:$C$404,"&lt;="&amp;DATE(E227,12,31)))</f>
        <v>#N/A</v>
      </c>
      <c r="I227" s="14" t="e">
        <f t="shared" si="7"/>
        <v>#N/A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8" x14ac:dyDescent="0.35">
      <c r="A228" s="7"/>
      <c r="B228" s="7"/>
      <c r="C228" s="7"/>
      <c r="D228" s="7"/>
      <c r="E228" s="10" t="e">
        <f t="shared" si="6"/>
        <v>#N/A</v>
      </c>
      <c r="F228" s="14" t="e">
        <f>IF(E228="","",SUMIFS('Investment Calculator'!$E$30:$E$404,'Investment Calculator'!$C$30:$C$404,"&gt;="&amp;DATE(E228,1,1),'Investment Calculator'!$C$30:$C$404,"&lt;="&amp;DATE(E228,12,31)))</f>
        <v>#N/A</v>
      </c>
      <c r="G228" s="14" t="e">
        <f>IF(E228="","",SUMIFS('Investment Calculator'!$F$30:$F$404,'Investment Calculator'!$C$30:$C$404,"&gt;="&amp;DATE(E228,1,1),'Investment Calculator'!$C$30:$C$404,"&lt;="&amp;DATE(E228,12,31)))</f>
        <v>#N/A</v>
      </c>
      <c r="H228" s="14" t="e">
        <f>IF(E228="","",SUMIFS('Investment Calculator'!$G$30:$G$404,'Investment Calculator'!$C$30:$C$404,"&gt;="&amp;DATE(E228,1,1),'Investment Calculator'!$C$30:$C$404,"&lt;="&amp;DATE(E228,12,31)))</f>
        <v>#N/A</v>
      </c>
      <c r="I228" s="14" t="e">
        <f t="shared" si="7"/>
        <v>#N/A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8" x14ac:dyDescent="0.35">
      <c r="A229" s="7"/>
      <c r="B229" s="7"/>
      <c r="C229" s="7"/>
      <c r="D229" s="7"/>
      <c r="E229" s="10" t="e">
        <f t="shared" si="6"/>
        <v>#N/A</v>
      </c>
      <c r="F229" s="14" t="e">
        <f>IF(E229="","",SUMIFS('Investment Calculator'!$E$30:$E$404,'Investment Calculator'!$C$30:$C$404,"&gt;="&amp;DATE(E229,1,1),'Investment Calculator'!$C$30:$C$404,"&lt;="&amp;DATE(E229,12,31)))</f>
        <v>#N/A</v>
      </c>
      <c r="G229" s="14" t="e">
        <f>IF(E229="","",SUMIFS('Investment Calculator'!$F$30:$F$404,'Investment Calculator'!$C$30:$C$404,"&gt;="&amp;DATE(E229,1,1),'Investment Calculator'!$C$30:$C$404,"&lt;="&amp;DATE(E229,12,31)))</f>
        <v>#N/A</v>
      </c>
      <c r="H229" s="14" t="e">
        <f>IF(E229="","",SUMIFS('Investment Calculator'!$G$30:$G$404,'Investment Calculator'!$C$30:$C$404,"&gt;="&amp;DATE(E229,1,1),'Investment Calculator'!$C$30:$C$404,"&lt;="&amp;DATE(E229,12,31)))</f>
        <v>#N/A</v>
      </c>
      <c r="I229" s="14" t="e">
        <f t="shared" si="7"/>
        <v>#N/A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8" x14ac:dyDescent="0.35">
      <c r="A230" s="7"/>
      <c r="B230" s="7"/>
      <c r="C230" s="7"/>
      <c r="D230" s="7"/>
      <c r="E230" s="10" t="e">
        <f t="shared" si="6"/>
        <v>#N/A</v>
      </c>
      <c r="F230" s="14" t="e">
        <f>IF(E230="","",SUMIFS('Investment Calculator'!$E$30:$E$404,'Investment Calculator'!$C$30:$C$404,"&gt;="&amp;DATE(E230,1,1),'Investment Calculator'!$C$30:$C$404,"&lt;="&amp;DATE(E230,12,31)))</f>
        <v>#N/A</v>
      </c>
      <c r="G230" s="14" t="e">
        <f>IF(E230="","",SUMIFS('Investment Calculator'!$F$30:$F$404,'Investment Calculator'!$C$30:$C$404,"&gt;="&amp;DATE(E230,1,1),'Investment Calculator'!$C$30:$C$404,"&lt;="&amp;DATE(E230,12,31)))</f>
        <v>#N/A</v>
      </c>
      <c r="H230" s="14" t="e">
        <f>IF(E230="","",SUMIFS('Investment Calculator'!$G$30:$G$404,'Investment Calculator'!$C$30:$C$404,"&gt;="&amp;DATE(E230,1,1),'Investment Calculator'!$C$30:$C$404,"&lt;="&amp;DATE(E230,12,31)))</f>
        <v>#N/A</v>
      </c>
      <c r="I230" s="14" t="e">
        <f t="shared" si="7"/>
        <v>#N/A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8" x14ac:dyDescent="0.35">
      <c r="A231" s="7"/>
      <c r="B231" s="7"/>
      <c r="C231" s="7"/>
      <c r="D231" s="7"/>
      <c r="E231" s="10" t="e">
        <f t="shared" si="6"/>
        <v>#N/A</v>
      </c>
      <c r="F231" s="14" t="e">
        <f>IF(E231="","",SUMIFS('Investment Calculator'!$E$30:$E$404,'Investment Calculator'!$C$30:$C$404,"&gt;="&amp;DATE(E231,1,1),'Investment Calculator'!$C$30:$C$404,"&lt;="&amp;DATE(E231,12,31)))</f>
        <v>#N/A</v>
      </c>
      <c r="G231" s="14" t="e">
        <f>IF(E231="","",SUMIFS('Investment Calculator'!$F$30:$F$404,'Investment Calculator'!$C$30:$C$404,"&gt;="&amp;DATE(E231,1,1),'Investment Calculator'!$C$30:$C$404,"&lt;="&amp;DATE(E231,12,31)))</f>
        <v>#N/A</v>
      </c>
      <c r="H231" s="14" t="e">
        <f>IF(E231="","",SUMIFS('Investment Calculator'!$G$30:$G$404,'Investment Calculator'!$C$30:$C$404,"&gt;="&amp;DATE(E231,1,1),'Investment Calculator'!$C$30:$C$404,"&lt;="&amp;DATE(E231,12,31)))</f>
        <v>#N/A</v>
      </c>
      <c r="I231" s="14" t="e">
        <f t="shared" si="7"/>
        <v>#N/A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8" x14ac:dyDescent="0.35">
      <c r="A232" s="7"/>
      <c r="B232" s="7"/>
      <c r="C232" s="7"/>
      <c r="D232" s="7"/>
      <c r="E232" s="10" t="e">
        <f t="shared" si="6"/>
        <v>#N/A</v>
      </c>
      <c r="F232" s="14" t="e">
        <f>IF(E232="","",SUMIFS('Investment Calculator'!$E$30:$E$404,'Investment Calculator'!$C$30:$C$404,"&gt;="&amp;DATE(E232,1,1),'Investment Calculator'!$C$30:$C$404,"&lt;="&amp;DATE(E232,12,31)))</f>
        <v>#N/A</v>
      </c>
      <c r="G232" s="14" t="e">
        <f>IF(E232="","",SUMIFS('Investment Calculator'!$F$30:$F$404,'Investment Calculator'!$C$30:$C$404,"&gt;="&amp;DATE(E232,1,1),'Investment Calculator'!$C$30:$C$404,"&lt;="&amp;DATE(E232,12,31)))</f>
        <v>#N/A</v>
      </c>
      <c r="H232" s="14" t="e">
        <f>IF(E232="","",SUMIFS('Investment Calculator'!$G$30:$G$404,'Investment Calculator'!$C$30:$C$404,"&gt;="&amp;DATE(E232,1,1),'Investment Calculator'!$C$30:$C$404,"&lt;="&amp;DATE(E232,12,31)))</f>
        <v>#N/A</v>
      </c>
      <c r="I232" s="14" t="e">
        <f t="shared" si="7"/>
        <v>#N/A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8" x14ac:dyDescent="0.35">
      <c r="A233" s="7"/>
      <c r="B233" s="7"/>
      <c r="C233" s="7"/>
      <c r="D233" s="7"/>
      <c r="E233" s="10" t="e">
        <f t="shared" si="6"/>
        <v>#N/A</v>
      </c>
      <c r="F233" s="14" t="e">
        <f>IF(E233="","",SUMIFS('Investment Calculator'!$E$30:$E$404,'Investment Calculator'!$C$30:$C$404,"&gt;="&amp;DATE(E233,1,1),'Investment Calculator'!$C$30:$C$404,"&lt;="&amp;DATE(E233,12,31)))</f>
        <v>#N/A</v>
      </c>
      <c r="G233" s="14" t="e">
        <f>IF(E233="","",SUMIFS('Investment Calculator'!$F$30:$F$404,'Investment Calculator'!$C$30:$C$404,"&gt;="&amp;DATE(E233,1,1),'Investment Calculator'!$C$30:$C$404,"&lt;="&amp;DATE(E233,12,31)))</f>
        <v>#N/A</v>
      </c>
      <c r="H233" s="14" t="e">
        <f>IF(E233="","",SUMIFS('Investment Calculator'!$G$30:$G$404,'Investment Calculator'!$C$30:$C$404,"&gt;="&amp;DATE(E233,1,1),'Investment Calculator'!$C$30:$C$404,"&lt;="&amp;DATE(E233,12,31)))</f>
        <v>#N/A</v>
      </c>
      <c r="I233" s="14" t="e">
        <f t="shared" si="7"/>
        <v>#N/A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8" x14ac:dyDescent="0.35">
      <c r="A234" s="7"/>
      <c r="B234" s="7"/>
      <c r="C234" s="7"/>
      <c r="D234" s="7"/>
      <c r="E234" s="10" t="e">
        <f t="shared" si="6"/>
        <v>#N/A</v>
      </c>
      <c r="F234" s="14" t="e">
        <f>IF(E234="","",SUMIFS('Investment Calculator'!$E$30:$E$404,'Investment Calculator'!$C$30:$C$404,"&gt;="&amp;DATE(E234,1,1),'Investment Calculator'!$C$30:$C$404,"&lt;="&amp;DATE(E234,12,31)))</f>
        <v>#N/A</v>
      </c>
      <c r="G234" s="14" t="e">
        <f>IF(E234="","",SUMIFS('Investment Calculator'!$F$30:$F$404,'Investment Calculator'!$C$30:$C$404,"&gt;="&amp;DATE(E234,1,1),'Investment Calculator'!$C$30:$C$404,"&lt;="&amp;DATE(E234,12,31)))</f>
        <v>#N/A</v>
      </c>
      <c r="H234" s="14" t="e">
        <f>IF(E234="","",SUMIFS('Investment Calculator'!$G$30:$G$404,'Investment Calculator'!$C$30:$C$404,"&gt;="&amp;DATE(E234,1,1),'Investment Calculator'!$C$30:$C$404,"&lt;="&amp;DATE(E234,12,31)))</f>
        <v>#N/A</v>
      </c>
      <c r="I234" s="14" t="e">
        <f t="shared" si="7"/>
        <v>#N/A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8" x14ac:dyDescent="0.35">
      <c r="A235" s="7"/>
      <c r="B235" s="7"/>
      <c r="C235" s="7"/>
      <c r="D235" s="7"/>
      <c r="E235" s="10" t="e">
        <f t="shared" si="6"/>
        <v>#N/A</v>
      </c>
      <c r="F235" s="14" t="e">
        <f>IF(E235="","",SUMIFS('Investment Calculator'!$E$30:$E$404,'Investment Calculator'!$C$30:$C$404,"&gt;="&amp;DATE(E235,1,1),'Investment Calculator'!$C$30:$C$404,"&lt;="&amp;DATE(E235,12,31)))</f>
        <v>#N/A</v>
      </c>
      <c r="G235" s="14" t="e">
        <f>IF(E235="","",SUMIFS('Investment Calculator'!$F$30:$F$404,'Investment Calculator'!$C$30:$C$404,"&gt;="&amp;DATE(E235,1,1),'Investment Calculator'!$C$30:$C$404,"&lt;="&amp;DATE(E235,12,31)))</f>
        <v>#N/A</v>
      </c>
      <c r="H235" s="14" t="e">
        <f>IF(E235="","",SUMIFS('Investment Calculator'!$G$30:$G$404,'Investment Calculator'!$C$30:$C$404,"&gt;="&amp;DATE(E235,1,1),'Investment Calculator'!$C$30:$C$404,"&lt;="&amp;DATE(E235,12,31)))</f>
        <v>#N/A</v>
      </c>
      <c r="I235" s="14" t="e">
        <f t="shared" si="7"/>
        <v>#N/A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8" x14ac:dyDescent="0.35">
      <c r="A236" s="7"/>
      <c r="B236" s="7"/>
      <c r="C236" s="7"/>
      <c r="D236" s="7"/>
      <c r="E236" s="10" t="e">
        <f t="shared" si="6"/>
        <v>#N/A</v>
      </c>
      <c r="F236" s="14" t="e">
        <f>IF(E236="","",SUMIFS('Investment Calculator'!$E$30:$E$404,'Investment Calculator'!$C$30:$C$404,"&gt;="&amp;DATE(E236,1,1),'Investment Calculator'!$C$30:$C$404,"&lt;="&amp;DATE(E236,12,31)))</f>
        <v>#N/A</v>
      </c>
      <c r="G236" s="14" t="e">
        <f>IF(E236="","",SUMIFS('Investment Calculator'!$F$30:$F$404,'Investment Calculator'!$C$30:$C$404,"&gt;="&amp;DATE(E236,1,1),'Investment Calculator'!$C$30:$C$404,"&lt;="&amp;DATE(E236,12,31)))</f>
        <v>#N/A</v>
      </c>
      <c r="H236" s="14" t="e">
        <f>IF(E236="","",SUMIFS('Investment Calculator'!$G$30:$G$404,'Investment Calculator'!$C$30:$C$404,"&gt;="&amp;DATE(E236,1,1),'Investment Calculator'!$C$30:$C$404,"&lt;="&amp;DATE(E236,12,31)))</f>
        <v>#N/A</v>
      </c>
      <c r="I236" s="14" t="e">
        <f t="shared" si="7"/>
        <v>#N/A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8" x14ac:dyDescent="0.35">
      <c r="A237" s="7"/>
      <c r="B237" s="7"/>
      <c r="C237" s="7"/>
      <c r="D237" s="7"/>
      <c r="E237" s="10" t="e">
        <f t="shared" si="6"/>
        <v>#N/A</v>
      </c>
      <c r="F237" s="14" t="e">
        <f>IF(E237="","",SUMIFS('Investment Calculator'!$E$30:$E$404,'Investment Calculator'!$C$30:$C$404,"&gt;="&amp;DATE(E237,1,1),'Investment Calculator'!$C$30:$C$404,"&lt;="&amp;DATE(E237,12,31)))</f>
        <v>#N/A</v>
      </c>
      <c r="G237" s="14" t="e">
        <f>IF(E237="","",SUMIFS('Investment Calculator'!$F$30:$F$404,'Investment Calculator'!$C$30:$C$404,"&gt;="&amp;DATE(E237,1,1),'Investment Calculator'!$C$30:$C$404,"&lt;="&amp;DATE(E237,12,31)))</f>
        <v>#N/A</v>
      </c>
      <c r="H237" s="14" t="e">
        <f>IF(E237="","",SUMIFS('Investment Calculator'!$G$30:$G$404,'Investment Calculator'!$C$30:$C$404,"&gt;="&amp;DATE(E237,1,1),'Investment Calculator'!$C$30:$C$404,"&lt;="&amp;DATE(E237,12,31)))</f>
        <v>#N/A</v>
      </c>
      <c r="I237" s="14" t="e">
        <f t="shared" si="7"/>
        <v>#N/A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8" x14ac:dyDescent="0.35">
      <c r="A238" s="7"/>
      <c r="B238" s="7"/>
      <c r="C238" s="7"/>
      <c r="D238" s="7"/>
      <c r="E238" s="10" t="e">
        <f t="shared" si="6"/>
        <v>#N/A</v>
      </c>
      <c r="F238" s="14" t="e">
        <f>IF(E238="","",SUMIFS('Investment Calculator'!$E$30:$E$404,'Investment Calculator'!$C$30:$C$404,"&gt;="&amp;DATE(E238,1,1),'Investment Calculator'!$C$30:$C$404,"&lt;="&amp;DATE(E238,12,31)))</f>
        <v>#N/A</v>
      </c>
      <c r="G238" s="14" t="e">
        <f>IF(E238="","",SUMIFS('Investment Calculator'!$F$30:$F$404,'Investment Calculator'!$C$30:$C$404,"&gt;="&amp;DATE(E238,1,1),'Investment Calculator'!$C$30:$C$404,"&lt;="&amp;DATE(E238,12,31)))</f>
        <v>#N/A</v>
      </c>
      <c r="H238" s="14" t="e">
        <f>IF(E238="","",SUMIFS('Investment Calculator'!$G$30:$G$404,'Investment Calculator'!$C$30:$C$404,"&gt;="&amp;DATE(E238,1,1),'Investment Calculator'!$C$30:$C$404,"&lt;="&amp;DATE(E238,12,31)))</f>
        <v>#N/A</v>
      </c>
      <c r="I238" s="14" t="e">
        <f t="shared" si="7"/>
        <v>#N/A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8" x14ac:dyDescent="0.35">
      <c r="A239" s="7"/>
      <c r="B239" s="7"/>
      <c r="C239" s="7"/>
      <c r="D239" s="7"/>
      <c r="E239" s="10" t="e">
        <f t="shared" si="6"/>
        <v>#N/A</v>
      </c>
      <c r="F239" s="14" t="e">
        <f>IF(E239="","",SUMIFS('Investment Calculator'!$E$30:$E$404,'Investment Calculator'!$C$30:$C$404,"&gt;="&amp;DATE(E239,1,1),'Investment Calculator'!$C$30:$C$404,"&lt;="&amp;DATE(E239,12,31)))</f>
        <v>#N/A</v>
      </c>
      <c r="G239" s="14" t="e">
        <f>IF(E239="","",SUMIFS('Investment Calculator'!$F$30:$F$404,'Investment Calculator'!$C$30:$C$404,"&gt;="&amp;DATE(E239,1,1),'Investment Calculator'!$C$30:$C$404,"&lt;="&amp;DATE(E239,12,31)))</f>
        <v>#N/A</v>
      </c>
      <c r="H239" s="14" t="e">
        <f>IF(E239="","",SUMIFS('Investment Calculator'!$G$30:$G$404,'Investment Calculator'!$C$30:$C$404,"&gt;="&amp;DATE(E239,1,1),'Investment Calculator'!$C$30:$C$404,"&lt;="&amp;DATE(E239,12,31)))</f>
        <v>#N/A</v>
      </c>
      <c r="I239" s="14" t="e">
        <f t="shared" si="7"/>
        <v>#N/A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8" x14ac:dyDescent="0.35">
      <c r="A240" s="7"/>
      <c r="B240" s="7"/>
      <c r="C240" s="7"/>
      <c r="D240" s="7"/>
      <c r="E240" s="10" t="e">
        <f t="shared" si="6"/>
        <v>#N/A</v>
      </c>
      <c r="F240" s="14" t="e">
        <f>IF(E240="","",SUMIFS('Investment Calculator'!$E$30:$E$404,'Investment Calculator'!$C$30:$C$404,"&gt;="&amp;DATE(E240,1,1),'Investment Calculator'!$C$30:$C$404,"&lt;="&amp;DATE(E240,12,31)))</f>
        <v>#N/A</v>
      </c>
      <c r="G240" s="14" t="e">
        <f>IF(E240="","",SUMIFS('Investment Calculator'!$F$30:$F$404,'Investment Calculator'!$C$30:$C$404,"&gt;="&amp;DATE(E240,1,1),'Investment Calculator'!$C$30:$C$404,"&lt;="&amp;DATE(E240,12,31)))</f>
        <v>#N/A</v>
      </c>
      <c r="H240" s="14" t="e">
        <f>IF(E240="","",SUMIFS('Investment Calculator'!$G$30:$G$404,'Investment Calculator'!$C$30:$C$404,"&gt;="&amp;DATE(E240,1,1),'Investment Calculator'!$C$30:$C$404,"&lt;="&amp;DATE(E240,12,31)))</f>
        <v>#N/A</v>
      </c>
      <c r="I240" s="14" t="e">
        <f t="shared" si="7"/>
        <v>#N/A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8" x14ac:dyDescent="0.35">
      <c r="A241" s="7"/>
      <c r="B241" s="7"/>
      <c r="C241" s="7"/>
      <c r="D241" s="7"/>
      <c r="E241" s="10" t="e">
        <f t="shared" si="6"/>
        <v>#N/A</v>
      </c>
      <c r="F241" s="14" t="e">
        <f>IF(E241="","",SUMIFS('Investment Calculator'!$E$30:$E$404,'Investment Calculator'!$C$30:$C$404,"&gt;="&amp;DATE(E241,1,1),'Investment Calculator'!$C$30:$C$404,"&lt;="&amp;DATE(E241,12,31)))</f>
        <v>#N/A</v>
      </c>
      <c r="G241" s="14" t="e">
        <f>IF(E241="","",SUMIFS('Investment Calculator'!$F$30:$F$404,'Investment Calculator'!$C$30:$C$404,"&gt;="&amp;DATE(E241,1,1),'Investment Calculator'!$C$30:$C$404,"&lt;="&amp;DATE(E241,12,31)))</f>
        <v>#N/A</v>
      </c>
      <c r="H241" s="14" t="e">
        <f>IF(E241="","",SUMIFS('Investment Calculator'!$G$30:$G$404,'Investment Calculator'!$C$30:$C$404,"&gt;="&amp;DATE(E241,1,1),'Investment Calculator'!$C$30:$C$404,"&lt;="&amp;DATE(E241,12,31)))</f>
        <v>#N/A</v>
      </c>
      <c r="I241" s="14" t="e">
        <f t="shared" si="7"/>
        <v>#N/A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8" x14ac:dyDescent="0.35">
      <c r="A242" s="7"/>
      <c r="B242" s="7"/>
      <c r="C242" s="7"/>
      <c r="D242" s="7"/>
      <c r="E242" s="10" t="e">
        <f t="shared" si="6"/>
        <v>#N/A</v>
      </c>
      <c r="F242" s="14" t="e">
        <f>IF(E242="","",SUMIFS('Investment Calculator'!$E$30:$E$404,'Investment Calculator'!$C$30:$C$404,"&gt;="&amp;DATE(E242,1,1),'Investment Calculator'!$C$30:$C$404,"&lt;="&amp;DATE(E242,12,31)))</f>
        <v>#N/A</v>
      </c>
      <c r="G242" s="14" t="e">
        <f>IF(E242="","",SUMIFS('Investment Calculator'!$F$30:$F$404,'Investment Calculator'!$C$30:$C$404,"&gt;="&amp;DATE(E242,1,1),'Investment Calculator'!$C$30:$C$404,"&lt;="&amp;DATE(E242,12,31)))</f>
        <v>#N/A</v>
      </c>
      <c r="H242" s="14" t="e">
        <f>IF(E242="","",SUMIFS('Investment Calculator'!$G$30:$G$404,'Investment Calculator'!$C$30:$C$404,"&gt;="&amp;DATE(E242,1,1),'Investment Calculator'!$C$30:$C$404,"&lt;="&amp;DATE(E242,12,31)))</f>
        <v>#N/A</v>
      </c>
      <c r="I242" s="14" t="e">
        <f t="shared" si="7"/>
        <v>#N/A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8" x14ac:dyDescent="0.35">
      <c r="A243" s="7"/>
      <c r="B243" s="7"/>
      <c r="C243" s="7"/>
      <c r="D243" s="7"/>
      <c r="E243" s="10" t="e">
        <f t="shared" si="6"/>
        <v>#N/A</v>
      </c>
      <c r="F243" s="14" t="e">
        <f>IF(E243="","",SUMIFS('Investment Calculator'!$E$30:$E$404,'Investment Calculator'!$C$30:$C$404,"&gt;="&amp;DATE(E243,1,1),'Investment Calculator'!$C$30:$C$404,"&lt;="&amp;DATE(E243,12,31)))</f>
        <v>#N/A</v>
      </c>
      <c r="G243" s="14" t="e">
        <f>IF(E243="","",SUMIFS('Investment Calculator'!$F$30:$F$404,'Investment Calculator'!$C$30:$C$404,"&gt;="&amp;DATE(E243,1,1),'Investment Calculator'!$C$30:$C$404,"&lt;="&amp;DATE(E243,12,31)))</f>
        <v>#N/A</v>
      </c>
      <c r="H243" s="14" t="e">
        <f>IF(E243="","",SUMIFS('Investment Calculator'!$G$30:$G$404,'Investment Calculator'!$C$30:$C$404,"&gt;="&amp;DATE(E243,1,1),'Investment Calculator'!$C$30:$C$404,"&lt;="&amp;DATE(E243,12,31)))</f>
        <v>#N/A</v>
      </c>
      <c r="I243" s="14" t="e">
        <f t="shared" si="7"/>
        <v>#N/A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8" x14ac:dyDescent="0.35">
      <c r="A244" s="7"/>
      <c r="B244" s="7"/>
      <c r="C244" s="7"/>
      <c r="D244" s="7"/>
      <c r="E244" s="10" t="e">
        <f t="shared" si="6"/>
        <v>#N/A</v>
      </c>
      <c r="F244" s="14" t="e">
        <f>IF(E244="","",SUMIFS('Investment Calculator'!$E$30:$E$404,'Investment Calculator'!$C$30:$C$404,"&gt;="&amp;DATE(E244,1,1),'Investment Calculator'!$C$30:$C$404,"&lt;="&amp;DATE(E244,12,31)))</f>
        <v>#N/A</v>
      </c>
      <c r="G244" s="14" t="e">
        <f>IF(E244="","",SUMIFS('Investment Calculator'!$F$30:$F$404,'Investment Calculator'!$C$30:$C$404,"&gt;="&amp;DATE(E244,1,1),'Investment Calculator'!$C$30:$C$404,"&lt;="&amp;DATE(E244,12,31)))</f>
        <v>#N/A</v>
      </c>
      <c r="H244" s="14" t="e">
        <f>IF(E244="","",SUMIFS('Investment Calculator'!$G$30:$G$404,'Investment Calculator'!$C$30:$C$404,"&gt;="&amp;DATE(E244,1,1),'Investment Calculator'!$C$30:$C$404,"&lt;="&amp;DATE(E244,12,31)))</f>
        <v>#N/A</v>
      </c>
      <c r="I244" s="14" t="e">
        <f t="shared" si="7"/>
        <v>#N/A</v>
      </c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8" x14ac:dyDescent="0.35">
      <c r="A245" s="7"/>
      <c r="B245" s="7"/>
      <c r="C245" s="7"/>
      <c r="D245" s="7"/>
      <c r="E245" s="10" t="e">
        <f t="shared" si="6"/>
        <v>#N/A</v>
      </c>
      <c r="F245" s="14" t="e">
        <f>IF(E245="","",SUMIFS('Investment Calculator'!$E$30:$E$404,'Investment Calculator'!$C$30:$C$404,"&gt;="&amp;DATE(E245,1,1),'Investment Calculator'!$C$30:$C$404,"&lt;="&amp;DATE(E245,12,31)))</f>
        <v>#N/A</v>
      </c>
      <c r="G245" s="14" t="e">
        <f>IF(E245="","",SUMIFS('Investment Calculator'!$F$30:$F$404,'Investment Calculator'!$C$30:$C$404,"&gt;="&amp;DATE(E245,1,1),'Investment Calculator'!$C$30:$C$404,"&lt;="&amp;DATE(E245,12,31)))</f>
        <v>#N/A</v>
      </c>
      <c r="H245" s="14" t="e">
        <f>IF(E245="","",SUMIFS('Investment Calculator'!$G$30:$G$404,'Investment Calculator'!$C$30:$C$404,"&gt;="&amp;DATE(E245,1,1),'Investment Calculator'!$C$30:$C$404,"&lt;="&amp;DATE(E245,12,31)))</f>
        <v>#N/A</v>
      </c>
      <c r="I245" s="14" t="e">
        <f t="shared" si="7"/>
        <v>#N/A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8" x14ac:dyDescent="0.35">
      <c r="A246" s="7"/>
      <c r="B246" s="7"/>
      <c r="C246" s="7"/>
      <c r="D246" s="7"/>
      <c r="E246" s="10" t="e">
        <f t="shared" si="6"/>
        <v>#N/A</v>
      </c>
      <c r="F246" s="14" t="e">
        <f>IF(E246="","",SUMIFS('Investment Calculator'!$E$30:$E$404,'Investment Calculator'!$C$30:$C$404,"&gt;="&amp;DATE(E246,1,1),'Investment Calculator'!$C$30:$C$404,"&lt;="&amp;DATE(E246,12,31)))</f>
        <v>#N/A</v>
      </c>
      <c r="G246" s="14" t="e">
        <f>IF(E246="","",SUMIFS('Investment Calculator'!$F$30:$F$404,'Investment Calculator'!$C$30:$C$404,"&gt;="&amp;DATE(E246,1,1),'Investment Calculator'!$C$30:$C$404,"&lt;="&amp;DATE(E246,12,31)))</f>
        <v>#N/A</v>
      </c>
      <c r="H246" s="14" t="e">
        <f>IF(E246="","",SUMIFS('Investment Calculator'!$G$30:$G$404,'Investment Calculator'!$C$30:$C$404,"&gt;="&amp;DATE(E246,1,1),'Investment Calculator'!$C$30:$C$404,"&lt;="&amp;DATE(E246,12,31)))</f>
        <v>#N/A</v>
      </c>
      <c r="I246" s="14" t="e">
        <f t="shared" si="7"/>
        <v>#N/A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8" x14ac:dyDescent="0.35">
      <c r="A247" s="7"/>
      <c r="B247" s="7"/>
      <c r="C247" s="7"/>
      <c r="D247" s="7"/>
      <c r="E247" s="10" t="e">
        <f t="shared" si="6"/>
        <v>#N/A</v>
      </c>
      <c r="F247" s="14" t="e">
        <f>IF(E247="","",SUMIFS('Investment Calculator'!$E$30:$E$404,'Investment Calculator'!$C$30:$C$404,"&gt;="&amp;DATE(E247,1,1),'Investment Calculator'!$C$30:$C$404,"&lt;="&amp;DATE(E247,12,31)))</f>
        <v>#N/A</v>
      </c>
      <c r="G247" s="14" t="e">
        <f>IF(E247="","",SUMIFS('Investment Calculator'!$F$30:$F$404,'Investment Calculator'!$C$30:$C$404,"&gt;="&amp;DATE(E247,1,1),'Investment Calculator'!$C$30:$C$404,"&lt;="&amp;DATE(E247,12,31)))</f>
        <v>#N/A</v>
      </c>
      <c r="H247" s="14" t="e">
        <f>IF(E247="","",SUMIFS('Investment Calculator'!$G$30:$G$404,'Investment Calculator'!$C$30:$C$404,"&gt;="&amp;DATE(E247,1,1),'Investment Calculator'!$C$30:$C$404,"&lt;="&amp;DATE(E247,12,31)))</f>
        <v>#N/A</v>
      </c>
      <c r="I247" s="14" t="e">
        <f t="shared" si="7"/>
        <v>#N/A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8" x14ac:dyDescent="0.35">
      <c r="A248" s="7"/>
      <c r="B248" s="7"/>
      <c r="C248" s="7"/>
      <c r="D248" s="7"/>
      <c r="E248" s="10" t="e">
        <f t="shared" si="6"/>
        <v>#N/A</v>
      </c>
      <c r="F248" s="14" t="e">
        <f>IF(E248="","",SUMIFS('Investment Calculator'!$E$30:$E$404,'Investment Calculator'!$C$30:$C$404,"&gt;="&amp;DATE(E248,1,1),'Investment Calculator'!$C$30:$C$404,"&lt;="&amp;DATE(E248,12,31)))</f>
        <v>#N/A</v>
      </c>
      <c r="G248" s="14" t="e">
        <f>IF(E248="","",SUMIFS('Investment Calculator'!$F$30:$F$404,'Investment Calculator'!$C$30:$C$404,"&gt;="&amp;DATE(E248,1,1),'Investment Calculator'!$C$30:$C$404,"&lt;="&amp;DATE(E248,12,31)))</f>
        <v>#N/A</v>
      </c>
      <c r="H248" s="14" t="e">
        <f>IF(E248="","",SUMIFS('Investment Calculator'!$G$30:$G$404,'Investment Calculator'!$C$30:$C$404,"&gt;="&amp;DATE(E248,1,1),'Investment Calculator'!$C$30:$C$404,"&lt;="&amp;DATE(E248,12,31)))</f>
        <v>#N/A</v>
      </c>
      <c r="I248" s="14" t="e">
        <f t="shared" si="7"/>
        <v>#N/A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8" x14ac:dyDescent="0.35">
      <c r="A249" s="7"/>
      <c r="B249" s="7"/>
      <c r="C249" s="7"/>
      <c r="D249" s="7"/>
      <c r="E249" s="10" t="e">
        <f t="shared" si="6"/>
        <v>#N/A</v>
      </c>
      <c r="F249" s="14" t="e">
        <f>IF(E249="","",SUMIFS('Investment Calculator'!$E$30:$E$404,'Investment Calculator'!$C$30:$C$404,"&gt;="&amp;DATE(E249,1,1),'Investment Calculator'!$C$30:$C$404,"&lt;="&amp;DATE(E249,12,31)))</f>
        <v>#N/A</v>
      </c>
      <c r="G249" s="14" t="e">
        <f>IF(E249="","",SUMIFS('Investment Calculator'!$F$30:$F$404,'Investment Calculator'!$C$30:$C$404,"&gt;="&amp;DATE(E249,1,1),'Investment Calculator'!$C$30:$C$404,"&lt;="&amp;DATE(E249,12,31)))</f>
        <v>#N/A</v>
      </c>
      <c r="H249" s="14" t="e">
        <f>IF(E249="","",SUMIFS('Investment Calculator'!$G$30:$G$404,'Investment Calculator'!$C$30:$C$404,"&gt;="&amp;DATE(E249,1,1),'Investment Calculator'!$C$30:$C$404,"&lt;="&amp;DATE(E249,12,31)))</f>
        <v>#N/A</v>
      </c>
      <c r="I249" s="14" t="e">
        <f t="shared" si="7"/>
        <v>#N/A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8" x14ac:dyDescent="0.35">
      <c r="A250" s="7"/>
      <c r="B250" s="7"/>
      <c r="C250" s="7"/>
      <c r="D250" s="7"/>
      <c r="E250" s="10" t="e">
        <f t="shared" si="6"/>
        <v>#N/A</v>
      </c>
      <c r="F250" s="14" t="e">
        <f>IF(E250="","",SUMIFS('Investment Calculator'!$E$30:$E$404,'Investment Calculator'!$C$30:$C$404,"&gt;="&amp;DATE(E250,1,1),'Investment Calculator'!$C$30:$C$404,"&lt;="&amp;DATE(E250,12,31)))</f>
        <v>#N/A</v>
      </c>
      <c r="G250" s="14" t="e">
        <f>IF(E250="","",SUMIFS('Investment Calculator'!$F$30:$F$404,'Investment Calculator'!$C$30:$C$404,"&gt;="&amp;DATE(E250,1,1),'Investment Calculator'!$C$30:$C$404,"&lt;="&amp;DATE(E250,12,31)))</f>
        <v>#N/A</v>
      </c>
      <c r="H250" s="14" t="e">
        <f>IF(E250="","",SUMIFS('Investment Calculator'!$G$30:$G$404,'Investment Calculator'!$C$30:$C$404,"&gt;="&amp;DATE(E250,1,1),'Investment Calculator'!$C$30:$C$404,"&lt;="&amp;DATE(E250,12,31)))</f>
        <v>#N/A</v>
      </c>
      <c r="I250" s="14" t="e">
        <f t="shared" si="7"/>
        <v>#N/A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8" x14ac:dyDescent="0.35">
      <c r="A251" s="7"/>
      <c r="B251" s="7"/>
      <c r="C251" s="7"/>
      <c r="D251" s="7"/>
      <c r="E251" s="10" t="e">
        <f t="shared" si="6"/>
        <v>#N/A</v>
      </c>
      <c r="F251" s="14" t="e">
        <f>IF(E251="","",SUMIFS('Investment Calculator'!$E$30:$E$404,'Investment Calculator'!$C$30:$C$404,"&gt;="&amp;DATE(E251,1,1),'Investment Calculator'!$C$30:$C$404,"&lt;="&amp;DATE(E251,12,31)))</f>
        <v>#N/A</v>
      </c>
      <c r="G251" s="14" t="e">
        <f>IF(E251="","",SUMIFS('Investment Calculator'!$F$30:$F$404,'Investment Calculator'!$C$30:$C$404,"&gt;="&amp;DATE(E251,1,1),'Investment Calculator'!$C$30:$C$404,"&lt;="&amp;DATE(E251,12,31)))</f>
        <v>#N/A</v>
      </c>
      <c r="H251" s="14" t="e">
        <f>IF(E251="","",SUMIFS('Investment Calculator'!$G$30:$G$404,'Investment Calculator'!$C$30:$C$404,"&gt;="&amp;DATE(E251,1,1),'Investment Calculator'!$C$30:$C$404,"&lt;="&amp;DATE(E251,12,31)))</f>
        <v>#N/A</v>
      </c>
      <c r="I251" s="14" t="e">
        <f t="shared" si="7"/>
        <v>#N/A</v>
      </c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8" x14ac:dyDescent="0.35">
      <c r="A252" s="7"/>
      <c r="B252" s="7"/>
      <c r="C252" s="7"/>
      <c r="D252" s="7"/>
      <c r="E252" s="10" t="e">
        <f t="shared" si="6"/>
        <v>#N/A</v>
      </c>
      <c r="F252" s="14" t="e">
        <f>IF(E252="","",SUMIFS('Investment Calculator'!$E$30:$E$404,'Investment Calculator'!$C$30:$C$404,"&gt;="&amp;DATE(E252,1,1),'Investment Calculator'!$C$30:$C$404,"&lt;="&amp;DATE(E252,12,31)))</f>
        <v>#N/A</v>
      </c>
      <c r="G252" s="14" t="e">
        <f>IF(E252="","",SUMIFS('Investment Calculator'!$F$30:$F$404,'Investment Calculator'!$C$30:$C$404,"&gt;="&amp;DATE(E252,1,1),'Investment Calculator'!$C$30:$C$404,"&lt;="&amp;DATE(E252,12,31)))</f>
        <v>#N/A</v>
      </c>
      <c r="H252" s="14" t="e">
        <f>IF(E252="","",SUMIFS('Investment Calculator'!$G$30:$G$404,'Investment Calculator'!$C$30:$C$404,"&gt;="&amp;DATE(E252,1,1),'Investment Calculator'!$C$30:$C$404,"&lt;="&amp;DATE(E252,12,31)))</f>
        <v>#N/A</v>
      </c>
      <c r="I252" s="14" t="e">
        <f t="shared" si="7"/>
        <v>#N/A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8" x14ac:dyDescent="0.35">
      <c r="A253" s="7"/>
      <c r="B253" s="7"/>
      <c r="C253" s="7"/>
      <c r="D253" s="7"/>
      <c r="E253" s="10" t="e">
        <f t="shared" si="6"/>
        <v>#N/A</v>
      </c>
      <c r="F253" s="14" t="e">
        <f>IF(E253="","",SUMIFS('Investment Calculator'!$E$30:$E$404,'Investment Calculator'!$C$30:$C$404,"&gt;="&amp;DATE(E253,1,1),'Investment Calculator'!$C$30:$C$404,"&lt;="&amp;DATE(E253,12,31)))</f>
        <v>#N/A</v>
      </c>
      <c r="G253" s="14" t="e">
        <f>IF(E253="","",SUMIFS('Investment Calculator'!$F$30:$F$404,'Investment Calculator'!$C$30:$C$404,"&gt;="&amp;DATE(E253,1,1),'Investment Calculator'!$C$30:$C$404,"&lt;="&amp;DATE(E253,12,31)))</f>
        <v>#N/A</v>
      </c>
      <c r="H253" s="14" t="e">
        <f>IF(E253="","",SUMIFS('Investment Calculator'!$G$30:$G$404,'Investment Calculator'!$C$30:$C$404,"&gt;="&amp;DATE(E253,1,1),'Investment Calculator'!$C$30:$C$404,"&lt;="&amp;DATE(E253,12,31)))</f>
        <v>#N/A</v>
      </c>
      <c r="I253" s="14" t="e">
        <f t="shared" si="7"/>
        <v>#N/A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8" x14ac:dyDescent="0.35">
      <c r="A254" s="7"/>
      <c r="B254" s="7"/>
      <c r="C254" s="7"/>
      <c r="D254" s="7"/>
      <c r="E254" s="10" t="e">
        <f t="shared" si="6"/>
        <v>#N/A</v>
      </c>
      <c r="F254" s="14" t="e">
        <f>IF(E254="","",SUMIFS('Investment Calculator'!$E$30:$E$404,'Investment Calculator'!$C$30:$C$404,"&gt;="&amp;DATE(E254,1,1),'Investment Calculator'!$C$30:$C$404,"&lt;="&amp;DATE(E254,12,31)))</f>
        <v>#N/A</v>
      </c>
      <c r="G254" s="14" t="e">
        <f>IF(E254="","",SUMIFS('Investment Calculator'!$F$30:$F$404,'Investment Calculator'!$C$30:$C$404,"&gt;="&amp;DATE(E254,1,1),'Investment Calculator'!$C$30:$C$404,"&lt;="&amp;DATE(E254,12,31)))</f>
        <v>#N/A</v>
      </c>
      <c r="H254" s="14" t="e">
        <f>IF(E254="","",SUMIFS('Investment Calculator'!$G$30:$G$404,'Investment Calculator'!$C$30:$C$404,"&gt;="&amp;DATE(E254,1,1),'Investment Calculator'!$C$30:$C$404,"&lt;="&amp;DATE(E254,12,31)))</f>
        <v>#N/A</v>
      </c>
      <c r="I254" s="14" t="e">
        <f t="shared" si="7"/>
        <v>#N/A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8" x14ac:dyDescent="0.35">
      <c r="A255" s="7"/>
      <c r="B255" s="7"/>
      <c r="C255" s="7"/>
      <c r="D255" s="7"/>
      <c r="E255" s="10" t="e">
        <f t="shared" si="6"/>
        <v>#N/A</v>
      </c>
      <c r="F255" s="14" t="e">
        <f>IF(E255="","",SUMIFS('Investment Calculator'!$E$30:$E$404,'Investment Calculator'!$C$30:$C$404,"&gt;="&amp;DATE(E255,1,1),'Investment Calculator'!$C$30:$C$404,"&lt;="&amp;DATE(E255,12,31)))</f>
        <v>#N/A</v>
      </c>
      <c r="G255" s="14" t="e">
        <f>IF(E255="","",SUMIFS('Investment Calculator'!$F$30:$F$404,'Investment Calculator'!$C$30:$C$404,"&gt;="&amp;DATE(E255,1,1),'Investment Calculator'!$C$30:$C$404,"&lt;="&amp;DATE(E255,12,31)))</f>
        <v>#N/A</v>
      </c>
      <c r="H255" s="14" t="e">
        <f>IF(E255="","",SUMIFS('Investment Calculator'!$G$30:$G$404,'Investment Calculator'!$C$30:$C$404,"&gt;="&amp;DATE(E255,1,1),'Investment Calculator'!$C$30:$C$404,"&lt;="&amp;DATE(E255,12,31)))</f>
        <v>#N/A</v>
      </c>
      <c r="I255" s="14" t="e">
        <f t="shared" si="7"/>
        <v>#N/A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8" x14ac:dyDescent="0.35">
      <c r="A256" s="7"/>
      <c r="B256" s="7"/>
      <c r="C256" s="7"/>
      <c r="D256" s="7"/>
      <c r="E256" s="10" t="e">
        <f t="shared" si="6"/>
        <v>#N/A</v>
      </c>
      <c r="F256" s="14" t="e">
        <f>IF(E256="","",SUMIFS('Investment Calculator'!$E$30:$E$404,'Investment Calculator'!$C$30:$C$404,"&gt;="&amp;DATE(E256,1,1),'Investment Calculator'!$C$30:$C$404,"&lt;="&amp;DATE(E256,12,31)))</f>
        <v>#N/A</v>
      </c>
      <c r="G256" s="14" t="e">
        <f>IF(E256="","",SUMIFS('Investment Calculator'!$F$30:$F$404,'Investment Calculator'!$C$30:$C$404,"&gt;="&amp;DATE(E256,1,1),'Investment Calculator'!$C$30:$C$404,"&lt;="&amp;DATE(E256,12,31)))</f>
        <v>#N/A</v>
      </c>
      <c r="H256" s="14" t="e">
        <f>IF(E256="","",SUMIFS('Investment Calculator'!$G$30:$G$404,'Investment Calculator'!$C$30:$C$404,"&gt;="&amp;DATE(E256,1,1),'Investment Calculator'!$C$30:$C$404,"&lt;="&amp;DATE(E256,12,31)))</f>
        <v>#N/A</v>
      </c>
      <c r="I256" s="14" t="e">
        <f t="shared" si="7"/>
        <v>#N/A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8" x14ac:dyDescent="0.35">
      <c r="A257" s="7"/>
      <c r="B257" s="7"/>
      <c r="C257" s="7"/>
      <c r="D257" s="7"/>
      <c r="E257" s="10" t="e">
        <f t="shared" si="6"/>
        <v>#N/A</v>
      </c>
      <c r="F257" s="14" t="e">
        <f>IF(E257="","",SUMIFS('Investment Calculator'!$E$30:$E$404,'Investment Calculator'!$C$30:$C$404,"&gt;="&amp;DATE(E257,1,1),'Investment Calculator'!$C$30:$C$404,"&lt;="&amp;DATE(E257,12,31)))</f>
        <v>#N/A</v>
      </c>
      <c r="G257" s="14" t="e">
        <f>IF(E257="","",SUMIFS('Investment Calculator'!$F$30:$F$404,'Investment Calculator'!$C$30:$C$404,"&gt;="&amp;DATE(E257,1,1),'Investment Calculator'!$C$30:$C$404,"&lt;="&amp;DATE(E257,12,31)))</f>
        <v>#N/A</v>
      </c>
      <c r="H257" s="14" t="e">
        <f>IF(E257="","",SUMIFS('Investment Calculator'!$G$30:$G$404,'Investment Calculator'!$C$30:$C$404,"&gt;="&amp;DATE(E257,1,1),'Investment Calculator'!$C$30:$C$404,"&lt;="&amp;DATE(E257,12,31)))</f>
        <v>#N/A</v>
      </c>
      <c r="I257" s="14" t="e">
        <f t="shared" si="7"/>
        <v>#N/A</v>
      </c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8" x14ac:dyDescent="0.35">
      <c r="A258" s="7"/>
      <c r="B258" s="7"/>
      <c r="C258" s="7"/>
      <c r="D258" s="7"/>
      <c r="E258" s="10" t="e">
        <f t="shared" si="6"/>
        <v>#N/A</v>
      </c>
      <c r="F258" s="14" t="e">
        <f>IF(E258="","",SUMIFS('Investment Calculator'!$E$30:$E$404,'Investment Calculator'!$C$30:$C$404,"&gt;="&amp;DATE(E258,1,1),'Investment Calculator'!$C$30:$C$404,"&lt;="&amp;DATE(E258,12,31)))</f>
        <v>#N/A</v>
      </c>
      <c r="G258" s="14" t="e">
        <f>IF(E258="","",SUMIFS('Investment Calculator'!$F$30:$F$404,'Investment Calculator'!$C$30:$C$404,"&gt;="&amp;DATE(E258,1,1),'Investment Calculator'!$C$30:$C$404,"&lt;="&amp;DATE(E258,12,31)))</f>
        <v>#N/A</v>
      </c>
      <c r="H258" s="14" t="e">
        <f>IF(E258="","",SUMIFS('Investment Calculator'!$G$30:$G$404,'Investment Calculator'!$C$30:$C$404,"&gt;="&amp;DATE(E258,1,1),'Investment Calculator'!$C$30:$C$404,"&lt;="&amp;DATE(E258,12,31)))</f>
        <v>#N/A</v>
      </c>
      <c r="I258" s="14" t="e">
        <f t="shared" si="7"/>
        <v>#N/A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8" x14ac:dyDescent="0.35">
      <c r="A259" s="7"/>
      <c r="B259" s="7"/>
      <c r="C259" s="7"/>
      <c r="D259" s="7"/>
      <c r="E259" s="10" t="e">
        <f t="shared" si="6"/>
        <v>#N/A</v>
      </c>
      <c r="F259" s="14" t="e">
        <f>IF(E259="","",SUMIFS('Investment Calculator'!$E$30:$E$404,'Investment Calculator'!$C$30:$C$404,"&gt;="&amp;DATE(E259,1,1),'Investment Calculator'!$C$30:$C$404,"&lt;="&amp;DATE(E259,12,31)))</f>
        <v>#N/A</v>
      </c>
      <c r="G259" s="14" t="e">
        <f>IF(E259="","",SUMIFS('Investment Calculator'!$F$30:$F$404,'Investment Calculator'!$C$30:$C$404,"&gt;="&amp;DATE(E259,1,1),'Investment Calculator'!$C$30:$C$404,"&lt;="&amp;DATE(E259,12,31)))</f>
        <v>#N/A</v>
      </c>
      <c r="H259" s="14" t="e">
        <f>IF(E259="","",SUMIFS('Investment Calculator'!$G$30:$G$404,'Investment Calculator'!$C$30:$C$404,"&gt;="&amp;DATE(E259,1,1),'Investment Calculator'!$C$30:$C$404,"&lt;="&amp;DATE(E259,12,31)))</f>
        <v>#N/A</v>
      </c>
      <c r="I259" s="14" t="e">
        <f t="shared" si="7"/>
        <v>#N/A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8" x14ac:dyDescent="0.35">
      <c r="A260" s="7"/>
      <c r="B260" s="7"/>
      <c r="C260" s="7"/>
      <c r="D260" s="7"/>
      <c r="E260" s="10" t="e">
        <f t="shared" ref="E260:E323" si="8">IF(E259&lt;YEAR($B$9),E259+1,NA())</f>
        <v>#N/A</v>
      </c>
      <c r="F260" s="14" t="e">
        <f>IF(E260="","",SUMIFS('Investment Calculator'!$E$30:$E$404,'Investment Calculator'!$C$30:$C$404,"&gt;="&amp;DATE(E260,1,1),'Investment Calculator'!$C$30:$C$404,"&lt;="&amp;DATE(E260,12,31)))</f>
        <v>#N/A</v>
      </c>
      <c r="G260" s="14" t="e">
        <f>IF(E260="","",SUMIFS('Investment Calculator'!$F$30:$F$404,'Investment Calculator'!$C$30:$C$404,"&gt;="&amp;DATE(E260,1,1),'Investment Calculator'!$C$30:$C$404,"&lt;="&amp;DATE(E260,12,31)))</f>
        <v>#N/A</v>
      </c>
      <c r="H260" s="14" t="e">
        <f>IF(E260="","",SUMIFS('Investment Calculator'!$G$30:$G$404,'Investment Calculator'!$C$30:$C$404,"&gt;="&amp;DATE(E260,1,1),'Investment Calculator'!$C$30:$C$404,"&lt;="&amp;DATE(E260,12,31)))</f>
        <v>#N/A</v>
      </c>
      <c r="I260" s="14" t="e">
        <f t="shared" ref="I260:I323" si="9">IF(E260="","",IF(ROUND(I259,0)+ROUND((F260+G260+H260),0)=0,0,I259+F260+G260+H260))</f>
        <v>#N/A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8" x14ac:dyDescent="0.35">
      <c r="A261" s="7"/>
      <c r="B261" s="7"/>
      <c r="C261" s="7"/>
      <c r="D261" s="7"/>
      <c r="E261" s="10" t="e">
        <f t="shared" si="8"/>
        <v>#N/A</v>
      </c>
      <c r="F261" s="14" t="e">
        <f>IF(E261="","",SUMIFS('Investment Calculator'!$E$30:$E$404,'Investment Calculator'!$C$30:$C$404,"&gt;="&amp;DATE(E261,1,1),'Investment Calculator'!$C$30:$C$404,"&lt;="&amp;DATE(E261,12,31)))</f>
        <v>#N/A</v>
      </c>
      <c r="G261" s="14" t="e">
        <f>IF(E261="","",SUMIFS('Investment Calculator'!$F$30:$F$404,'Investment Calculator'!$C$30:$C$404,"&gt;="&amp;DATE(E261,1,1),'Investment Calculator'!$C$30:$C$404,"&lt;="&amp;DATE(E261,12,31)))</f>
        <v>#N/A</v>
      </c>
      <c r="H261" s="14" t="e">
        <f>IF(E261="","",SUMIFS('Investment Calculator'!$G$30:$G$404,'Investment Calculator'!$C$30:$C$404,"&gt;="&amp;DATE(E261,1,1),'Investment Calculator'!$C$30:$C$404,"&lt;="&amp;DATE(E261,12,31)))</f>
        <v>#N/A</v>
      </c>
      <c r="I261" s="14" t="e">
        <f t="shared" si="9"/>
        <v>#N/A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8" x14ac:dyDescent="0.35">
      <c r="A262" s="7"/>
      <c r="B262" s="7"/>
      <c r="C262" s="7"/>
      <c r="D262" s="7"/>
      <c r="E262" s="10" t="e">
        <f t="shared" si="8"/>
        <v>#N/A</v>
      </c>
      <c r="F262" s="14" t="e">
        <f>IF(E262="","",SUMIFS('Investment Calculator'!$E$30:$E$404,'Investment Calculator'!$C$30:$C$404,"&gt;="&amp;DATE(E262,1,1),'Investment Calculator'!$C$30:$C$404,"&lt;="&amp;DATE(E262,12,31)))</f>
        <v>#N/A</v>
      </c>
      <c r="G262" s="14" t="e">
        <f>IF(E262="","",SUMIFS('Investment Calculator'!$F$30:$F$404,'Investment Calculator'!$C$30:$C$404,"&gt;="&amp;DATE(E262,1,1),'Investment Calculator'!$C$30:$C$404,"&lt;="&amp;DATE(E262,12,31)))</f>
        <v>#N/A</v>
      </c>
      <c r="H262" s="14" t="e">
        <f>IF(E262="","",SUMIFS('Investment Calculator'!$G$30:$G$404,'Investment Calculator'!$C$30:$C$404,"&gt;="&amp;DATE(E262,1,1),'Investment Calculator'!$C$30:$C$404,"&lt;="&amp;DATE(E262,12,31)))</f>
        <v>#N/A</v>
      </c>
      <c r="I262" s="14" t="e">
        <f t="shared" si="9"/>
        <v>#N/A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8" x14ac:dyDescent="0.35">
      <c r="A263" s="7"/>
      <c r="B263" s="7"/>
      <c r="C263" s="7"/>
      <c r="D263" s="7"/>
      <c r="E263" s="10" t="e">
        <f t="shared" si="8"/>
        <v>#N/A</v>
      </c>
      <c r="F263" s="14" t="e">
        <f>IF(E263="","",SUMIFS('Investment Calculator'!$E$30:$E$404,'Investment Calculator'!$C$30:$C$404,"&gt;="&amp;DATE(E263,1,1),'Investment Calculator'!$C$30:$C$404,"&lt;="&amp;DATE(E263,12,31)))</f>
        <v>#N/A</v>
      </c>
      <c r="G263" s="14" t="e">
        <f>IF(E263="","",SUMIFS('Investment Calculator'!$F$30:$F$404,'Investment Calculator'!$C$30:$C$404,"&gt;="&amp;DATE(E263,1,1),'Investment Calculator'!$C$30:$C$404,"&lt;="&amp;DATE(E263,12,31)))</f>
        <v>#N/A</v>
      </c>
      <c r="H263" s="14" t="e">
        <f>IF(E263="","",SUMIFS('Investment Calculator'!$G$30:$G$404,'Investment Calculator'!$C$30:$C$404,"&gt;="&amp;DATE(E263,1,1),'Investment Calculator'!$C$30:$C$404,"&lt;="&amp;DATE(E263,12,31)))</f>
        <v>#N/A</v>
      </c>
      <c r="I263" s="14" t="e">
        <f t="shared" si="9"/>
        <v>#N/A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8" x14ac:dyDescent="0.35">
      <c r="A264" s="7"/>
      <c r="B264" s="7"/>
      <c r="C264" s="7"/>
      <c r="D264" s="7"/>
      <c r="E264" s="10" t="e">
        <f t="shared" si="8"/>
        <v>#N/A</v>
      </c>
      <c r="F264" s="14" t="e">
        <f>IF(E264="","",SUMIFS('Investment Calculator'!$E$30:$E$404,'Investment Calculator'!$C$30:$C$404,"&gt;="&amp;DATE(E264,1,1),'Investment Calculator'!$C$30:$C$404,"&lt;="&amp;DATE(E264,12,31)))</f>
        <v>#N/A</v>
      </c>
      <c r="G264" s="14" t="e">
        <f>IF(E264="","",SUMIFS('Investment Calculator'!$F$30:$F$404,'Investment Calculator'!$C$30:$C$404,"&gt;="&amp;DATE(E264,1,1),'Investment Calculator'!$C$30:$C$404,"&lt;="&amp;DATE(E264,12,31)))</f>
        <v>#N/A</v>
      </c>
      <c r="H264" s="14" t="e">
        <f>IF(E264="","",SUMIFS('Investment Calculator'!$G$30:$G$404,'Investment Calculator'!$C$30:$C$404,"&gt;="&amp;DATE(E264,1,1),'Investment Calculator'!$C$30:$C$404,"&lt;="&amp;DATE(E264,12,31)))</f>
        <v>#N/A</v>
      </c>
      <c r="I264" s="14" t="e">
        <f t="shared" si="9"/>
        <v>#N/A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8" x14ac:dyDescent="0.35">
      <c r="A265" s="7"/>
      <c r="B265" s="7"/>
      <c r="C265" s="7"/>
      <c r="D265" s="7"/>
      <c r="E265" s="10" t="e">
        <f t="shared" si="8"/>
        <v>#N/A</v>
      </c>
      <c r="F265" s="14" t="e">
        <f>IF(E265="","",SUMIFS('Investment Calculator'!$E$30:$E$404,'Investment Calculator'!$C$30:$C$404,"&gt;="&amp;DATE(E265,1,1),'Investment Calculator'!$C$30:$C$404,"&lt;="&amp;DATE(E265,12,31)))</f>
        <v>#N/A</v>
      </c>
      <c r="G265" s="14" t="e">
        <f>IF(E265="","",SUMIFS('Investment Calculator'!$F$30:$F$404,'Investment Calculator'!$C$30:$C$404,"&gt;="&amp;DATE(E265,1,1),'Investment Calculator'!$C$30:$C$404,"&lt;="&amp;DATE(E265,12,31)))</f>
        <v>#N/A</v>
      </c>
      <c r="H265" s="14" t="e">
        <f>IF(E265="","",SUMIFS('Investment Calculator'!$G$30:$G$404,'Investment Calculator'!$C$30:$C$404,"&gt;="&amp;DATE(E265,1,1),'Investment Calculator'!$C$30:$C$404,"&lt;="&amp;DATE(E265,12,31)))</f>
        <v>#N/A</v>
      </c>
      <c r="I265" s="14" t="e">
        <f t="shared" si="9"/>
        <v>#N/A</v>
      </c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8" x14ac:dyDescent="0.35">
      <c r="A266" s="7"/>
      <c r="B266" s="7"/>
      <c r="C266" s="7"/>
      <c r="D266" s="7"/>
      <c r="E266" s="10" t="e">
        <f t="shared" si="8"/>
        <v>#N/A</v>
      </c>
      <c r="F266" s="14" t="e">
        <f>IF(E266="","",SUMIFS('Investment Calculator'!$E$30:$E$404,'Investment Calculator'!$C$30:$C$404,"&gt;="&amp;DATE(E266,1,1),'Investment Calculator'!$C$30:$C$404,"&lt;="&amp;DATE(E266,12,31)))</f>
        <v>#N/A</v>
      </c>
      <c r="G266" s="14" t="e">
        <f>IF(E266="","",SUMIFS('Investment Calculator'!$F$30:$F$404,'Investment Calculator'!$C$30:$C$404,"&gt;="&amp;DATE(E266,1,1),'Investment Calculator'!$C$30:$C$404,"&lt;="&amp;DATE(E266,12,31)))</f>
        <v>#N/A</v>
      </c>
      <c r="H266" s="14" t="e">
        <f>IF(E266="","",SUMIFS('Investment Calculator'!$G$30:$G$404,'Investment Calculator'!$C$30:$C$404,"&gt;="&amp;DATE(E266,1,1),'Investment Calculator'!$C$30:$C$404,"&lt;="&amp;DATE(E266,12,31)))</f>
        <v>#N/A</v>
      </c>
      <c r="I266" s="14" t="e">
        <f t="shared" si="9"/>
        <v>#N/A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8" x14ac:dyDescent="0.35">
      <c r="A267" s="7"/>
      <c r="B267" s="7"/>
      <c r="C267" s="7"/>
      <c r="D267" s="7"/>
      <c r="E267" s="10" t="e">
        <f t="shared" si="8"/>
        <v>#N/A</v>
      </c>
      <c r="F267" s="14" t="e">
        <f>IF(E267="","",SUMIFS('Investment Calculator'!$E$30:$E$404,'Investment Calculator'!$C$30:$C$404,"&gt;="&amp;DATE(E267,1,1),'Investment Calculator'!$C$30:$C$404,"&lt;="&amp;DATE(E267,12,31)))</f>
        <v>#N/A</v>
      </c>
      <c r="G267" s="14" t="e">
        <f>IF(E267="","",SUMIFS('Investment Calculator'!$F$30:$F$404,'Investment Calculator'!$C$30:$C$404,"&gt;="&amp;DATE(E267,1,1),'Investment Calculator'!$C$30:$C$404,"&lt;="&amp;DATE(E267,12,31)))</f>
        <v>#N/A</v>
      </c>
      <c r="H267" s="14" t="e">
        <f>IF(E267="","",SUMIFS('Investment Calculator'!$G$30:$G$404,'Investment Calculator'!$C$30:$C$404,"&gt;="&amp;DATE(E267,1,1),'Investment Calculator'!$C$30:$C$404,"&lt;="&amp;DATE(E267,12,31)))</f>
        <v>#N/A</v>
      </c>
      <c r="I267" s="14" t="e">
        <f t="shared" si="9"/>
        <v>#N/A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8" x14ac:dyDescent="0.35">
      <c r="A268" s="7"/>
      <c r="B268" s="7"/>
      <c r="C268" s="7"/>
      <c r="D268" s="7"/>
      <c r="E268" s="10" t="e">
        <f t="shared" si="8"/>
        <v>#N/A</v>
      </c>
      <c r="F268" s="14" t="e">
        <f>IF(E268="","",SUMIFS('Investment Calculator'!$E$30:$E$404,'Investment Calculator'!$C$30:$C$404,"&gt;="&amp;DATE(E268,1,1),'Investment Calculator'!$C$30:$C$404,"&lt;="&amp;DATE(E268,12,31)))</f>
        <v>#N/A</v>
      </c>
      <c r="G268" s="14" t="e">
        <f>IF(E268="","",SUMIFS('Investment Calculator'!$F$30:$F$404,'Investment Calculator'!$C$30:$C$404,"&gt;="&amp;DATE(E268,1,1),'Investment Calculator'!$C$30:$C$404,"&lt;="&amp;DATE(E268,12,31)))</f>
        <v>#N/A</v>
      </c>
      <c r="H268" s="14" t="e">
        <f>IF(E268="","",SUMIFS('Investment Calculator'!$G$30:$G$404,'Investment Calculator'!$C$30:$C$404,"&gt;="&amp;DATE(E268,1,1),'Investment Calculator'!$C$30:$C$404,"&lt;="&amp;DATE(E268,12,31)))</f>
        <v>#N/A</v>
      </c>
      <c r="I268" s="14" t="e">
        <f t="shared" si="9"/>
        <v>#N/A</v>
      </c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8" x14ac:dyDescent="0.35">
      <c r="A269" s="7"/>
      <c r="B269" s="7"/>
      <c r="C269" s="7"/>
      <c r="D269" s="7"/>
      <c r="E269" s="10" t="e">
        <f t="shared" si="8"/>
        <v>#N/A</v>
      </c>
      <c r="F269" s="14" t="e">
        <f>IF(E269="","",SUMIFS('Investment Calculator'!$E$30:$E$404,'Investment Calculator'!$C$30:$C$404,"&gt;="&amp;DATE(E269,1,1),'Investment Calculator'!$C$30:$C$404,"&lt;="&amp;DATE(E269,12,31)))</f>
        <v>#N/A</v>
      </c>
      <c r="G269" s="14" t="e">
        <f>IF(E269="","",SUMIFS('Investment Calculator'!$F$30:$F$404,'Investment Calculator'!$C$30:$C$404,"&gt;="&amp;DATE(E269,1,1),'Investment Calculator'!$C$30:$C$404,"&lt;="&amp;DATE(E269,12,31)))</f>
        <v>#N/A</v>
      </c>
      <c r="H269" s="14" t="e">
        <f>IF(E269="","",SUMIFS('Investment Calculator'!$G$30:$G$404,'Investment Calculator'!$C$30:$C$404,"&gt;="&amp;DATE(E269,1,1),'Investment Calculator'!$C$30:$C$404,"&lt;="&amp;DATE(E269,12,31)))</f>
        <v>#N/A</v>
      </c>
      <c r="I269" s="14" t="e">
        <f t="shared" si="9"/>
        <v>#N/A</v>
      </c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8" x14ac:dyDescent="0.35">
      <c r="A270" s="7"/>
      <c r="B270" s="7"/>
      <c r="C270" s="7"/>
      <c r="D270" s="7"/>
      <c r="E270" s="10" t="e">
        <f t="shared" si="8"/>
        <v>#N/A</v>
      </c>
      <c r="F270" s="14" t="e">
        <f>IF(E270="","",SUMIFS('Investment Calculator'!$E$30:$E$404,'Investment Calculator'!$C$30:$C$404,"&gt;="&amp;DATE(E270,1,1),'Investment Calculator'!$C$30:$C$404,"&lt;="&amp;DATE(E270,12,31)))</f>
        <v>#N/A</v>
      </c>
      <c r="G270" s="14" t="e">
        <f>IF(E270="","",SUMIFS('Investment Calculator'!$F$30:$F$404,'Investment Calculator'!$C$30:$C$404,"&gt;="&amp;DATE(E270,1,1),'Investment Calculator'!$C$30:$C$404,"&lt;="&amp;DATE(E270,12,31)))</f>
        <v>#N/A</v>
      </c>
      <c r="H270" s="14" t="e">
        <f>IF(E270="","",SUMIFS('Investment Calculator'!$G$30:$G$404,'Investment Calculator'!$C$30:$C$404,"&gt;="&amp;DATE(E270,1,1),'Investment Calculator'!$C$30:$C$404,"&lt;="&amp;DATE(E270,12,31)))</f>
        <v>#N/A</v>
      </c>
      <c r="I270" s="14" t="e">
        <f t="shared" si="9"/>
        <v>#N/A</v>
      </c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8" x14ac:dyDescent="0.35">
      <c r="A271" s="7"/>
      <c r="B271" s="7"/>
      <c r="C271" s="7"/>
      <c r="D271" s="7"/>
      <c r="E271" s="10" t="e">
        <f t="shared" si="8"/>
        <v>#N/A</v>
      </c>
      <c r="F271" s="14" t="e">
        <f>IF(E271="","",SUMIFS('Investment Calculator'!$E$30:$E$404,'Investment Calculator'!$C$30:$C$404,"&gt;="&amp;DATE(E271,1,1),'Investment Calculator'!$C$30:$C$404,"&lt;="&amp;DATE(E271,12,31)))</f>
        <v>#N/A</v>
      </c>
      <c r="G271" s="14" t="e">
        <f>IF(E271="","",SUMIFS('Investment Calculator'!$F$30:$F$404,'Investment Calculator'!$C$30:$C$404,"&gt;="&amp;DATE(E271,1,1),'Investment Calculator'!$C$30:$C$404,"&lt;="&amp;DATE(E271,12,31)))</f>
        <v>#N/A</v>
      </c>
      <c r="H271" s="14" t="e">
        <f>IF(E271="","",SUMIFS('Investment Calculator'!$G$30:$G$404,'Investment Calculator'!$C$30:$C$404,"&gt;="&amp;DATE(E271,1,1),'Investment Calculator'!$C$30:$C$404,"&lt;="&amp;DATE(E271,12,31)))</f>
        <v>#N/A</v>
      </c>
      <c r="I271" s="14" t="e">
        <f t="shared" si="9"/>
        <v>#N/A</v>
      </c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8" x14ac:dyDescent="0.35">
      <c r="A272" s="7"/>
      <c r="B272" s="7"/>
      <c r="C272" s="7"/>
      <c r="D272" s="7"/>
      <c r="E272" s="10" t="e">
        <f t="shared" si="8"/>
        <v>#N/A</v>
      </c>
      <c r="F272" s="14" t="e">
        <f>IF(E272="","",SUMIFS('Investment Calculator'!$E$30:$E$404,'Investment Calculator'!$C$30:$C$404,"&gt;="&amp;DATE(E272,1,1),'Investment Calculator'!$C$30:$C$404,"&lt;="&amp;DATE(E272,12,31)))</f>
        <v>#N/A</v>
      </c>
      <c r="G272" s="14" t="e">
        <f>IF(E272="","",SUMIFS('Investment Calculator'!$F$30:$F$404,'Investment Calculator'!$C$30:$C$404,"&gt;="&amp;DATE(E272,1,1),'Investment Calculator'!$C$30:$C$404,"&lt;="&amp;DATE(E272,12,31)))</f>
        <v>#N/A</v>
      </c>
      <c r="H272" s="14" t="e">
        <f>IF(E272="","",SUMIFS('Investment Calculator'!$G$30:$G$404,'Investment Calculator'!$C$30:$C$404,"&gt;="&amp;DATE(E272,1,1),'Investment Calculator'!$C$30:$C$404,"&lt;="&amp;DATE(E272,12,31)))</f>
        <v>#N/A</v>
      </c>
      <c r="I272" s="14" t="e">
        <f t="shared" si="9"/>
        <v>#N/A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8" x14ac:dyDescent="0.35">
      <c r="A273" s="7"/>
      <c r="B273" s="7"/>
      <c r="C273" s="7"/>
      <c r="D273" s="7"/>
      <c r="E273" s="10" t="e">
        <f t="shared" si="8"/>
        <v>#N/A</v>
      </c>
      <c r="F273" s="14" t="e">
        <f>IF(E273="","",SUMIFS('Investment Calculator'!$E$30:$E$404,'Investment Calculator'!$C$30:$C$404,"&gt;="&amp;DATE(E273,1,1),'Investment Calculator'!$C$30:$C$404,"&lt;="&amp;DATE(E273,12,31)))</f>
        <v>#N/A</v>
      </c>
      <c r="G273" s="14" t="e">
        <f>IF(E273="","",SUMIFS('Investment Calculator'!$F$30:$F$404,'Investment Calculator'!$C$30:$C$404,"&gt;="&amp;DATE(E273,1,1),'Investment Calculator'!$C$30:$C$404,"&lt;="&amp;DATE(E273,12,31)))</f>
        <v>#N/A</v>
      </c>
      <c r="H273" s="14" t="e">
        <f>IF(E273="","",SUMIFS('Investment Calculator'!$G$30:$G$404,'Investment Calculator'!$C$30:$C$404,"&gt;="&amp;DATE(E273,1,1),'Investment Calculator'!$C$30:$C$404,"&lt;="&amp;DATE(E273,12,31)))</f>
        <v>#N/A</v>
      </c>
      <c r="I273" s="14" t="e">
        <f t="shared" si="9"/>
        <v>#N/A</v>
      </c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8" x14ac:dyDescent="0.35">
      <c r="A274" s="7"/>
      <c r="B274" s="7"/>
      <c r="C274" s="7"/>
      <c r="D274" s="7"/>
      <c r="E274" s="10" t="e">
        <f t="shared" si="8"/>
        <v>#N/A</v>
      </c>
      <c r="F274" s="14" t="e">
        <f>IF(E274="","",SUMIFS('Investment Calculator'!$E$30:$E$404,'Investment Calculator'!$C$30:$C$404,"&gt;="&amp;DATE(E274,1,1),'Investment Calculator'!$C$30:$C$404,"&lt;="&amp;DATE(E274,12,31)))</f>
        <v>#N/A</v>
      </c>
      <c r="G274" s="14" t="e">
        <f>IF(E274="","",SUMIFS('Investment Calculator'!$F$30:$F$404,'Investment Calculator'!$C$30:$C$404,"&gt;="&amp;DATE(E274,1,1),'Investment Calculator'!$C$30:$C$404,"&lt;="&amp;DATE(E274,12,31)))</f>
        <v>#N/A</v>
      </c>
      <c r="H274" s="14" t="e">
        <f>IF(E274="","",SUMIFS('Investment Calculator'!$G$30:$G$404,'Investment Calculator'!$C$30:$C$404,"&gt;="&amp;DATE(E274,1,1),'Investment Calculator'!$C$30:$C$404,"&lt;="&amp;DATE(E274,12,31)))</f>
        <v>#N/A</v>
      </c>
      <c r="I274" s="14" t="e">
        <f t="shared" si="9"/>
        <v>#N/A</v>
      </c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8" x14ac:dyDescent="0.35">
      <c r="A275" s="7"/>
      <c r="B275" s="7"/>
      <c r="C275" s="7"/>
      <c r="D275" s="7"/>
      <c r="E275" s="10" t="e">
        <f t="shared" si="8"/>
        <v>#N/A</v>
      </c>
      <c r="F275" s="14" t="e">
        <f>IF(E275="","",SUMIFS('Investment Calculator'!$E$30:$E$404,'Investment Calculator'!$C$30:$C$404,"&gt;="&amp;DATE(E275,1,1),'Investment Calculator'!$C$30:$C$404,"&lt;="&amp;DATE(E275,12,31)))</f>
        <v>#N/A</v>
      </c>
      <c r="G275" s="14" t="e">
        <f>IF(E275="","",SUMIFS('Investment Calculator'!$F$30:$F$404,'Investment Calculator'!$C$30:$C$404,"&gt;="&amp;DATE(E275,1,1),'Investment Calculator'!$C$30:$C$404,"&lt;="&amp;DATE(E275,12,31)))</f>
        <v>#N/A</v>
      </c>
      <c r="H275" s="14" t="e">
        <f>IF(E275="","",SUMIFS('Investment Calculator'!$G$30:$G$404,'Investment Calculator'!$C$30:$C$404,"&gt;="&amp;DATE(E275,1,1),'Investment Calculator'!$C$30:$C$404,"&lt;="&amp;DATE(E275,12,31)))</f>
        <v>#N/A</v>
      </c>
      <c r="I275" s="14" t="e">
        <f t="shared" si="9"/>
        <v>#N/A</v>
      </c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8" x14ac:dyDescent="0.35">
      <c r="A276" s="7"/>
      <c r="B276" s="7"/>
      <c r="C276" s="7"/>
      <c r="D276" s="7"/>
      <c r="E276" s="10" t="e">
        <f t="shared" si="8"/>
        <v>#N/A</v>
      </c>
      <c r="F276" s="14" t="e">
        <f>IF(E276="","",SUMIFS('Investment Calculator'!$E$30:$E$404,'Investment Calculator'!$C$30:$C$404,"&gt;="&amp;DATE(E276,1,1),'Investment Calculator'!$C$30:$C$404,"&lt;="&amp;DATE(E276,12,31)))</f>
        <v>#N/A</v>
      </c>
      <c r="G276" s="14" t="e">
        <f>IF(E276="","",SUMIFS('Investment Calculator'!$F$30:$F$404,'Investment Calculator'!$C$30:$C$404,"&gt;="&amp;DATE(E276,1,1),'Investment Calculator'!$C$30:$C$404,"&lt;="&amp;DATE(E276,12,31)))</f>
        <v>#N/A</v>
      </c>
      <c r="H276" s="14" t="e">
        <f>IF(E276="","",SUMIFS('Investment Calculator'!$G$30:$G$404,'Investment Calculator'!$C$30:$C$404,"&gt;="&amp;DATE(E276,1,1),'Investment Calculator'!$C$30:$C$404,"&lt;="&amp;DATE(E276,12,31)))</f>
        <v>#N/A</v>
      </c>
      <c r="I276" s="14" t="e">
        <f t="shared" si="9"/>
        <v>#N/A</v>
      </c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8" x14ac:dyDescent="0.35">
      <c r="A277" s="7"/>
      <c r="B277" s="7"/>
      <c r="C277" s="7"/>
      <c r="D277" s="7"/>
      <c r="E277" s="10" t="e">
        <f t="shared" si="8"/>
        <v>#N/A</v>
      </c>
      <c r="F277" s="14" t="e">
        <f>IF(E277="","",SUMIFS('Investment Calculator'!$E$30:$E$404,'Investment Calculator'!$C$30:$C$404,"&gt;="&amp;DATE(E277,1,1),'Investment Calculator'!$C$30:$C$404,"&lt;="&amp;DATE(E277,12,31)))</f>
        <v>#N/A</v>
      </c>
      <c r="G277" s="14" t="e">
        <f>IF(E277="","",SUMIFS('Investment Calculator'!$F$30:$F$404,'Investment Calculator'!$C$30:$C$404,"&gt;="&amp;DATE(E277,1,1),'Investment Calculator'!$C$30:$C$404,"&lt;="&amp;DATE(E277,12,31)))</f>
        <v>#N/A</v>
      </c>
      <c r="H277" s="14" t="e">
        <f>IF(E277="","",SUMIFS('Investment Calculator'!$G$30:$G$404,'Investment Calculator'!$C$30:$C$404,"&gt;="&amp;DATE(E277,1,1),'Investment Calculator'!$C$30:$C$404,"&lt;="&amp;DATE(E277,12,31)))</f>
        <v>#N/A</v>
      </c>
      <c r="I277" s="14" t="e">
        <f t="shared" si="9"/>
        <v>#N/A</v>
      </c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8" x14ac:dyDescent="0.35">
      <c r="A278" s="7"/>
      <c r="B278" s="7"/>
      <c r="C278" s="7"/>
      <c r="D278" s="7"/>
      <c r="E278" s="10" t="e">
        <f t="shared" si="8"/>
        <v>#N/A</v>
      </c>
      <c r="F278" s="14" t="e">
        <f>IF(E278="","",SUMIFS('Investment Calculator'!$E$30:$E$404,'Investment Calculator'!$C$30:$C$404,"&gt;="&amp;DATE(E278,1,1),'Investment Calculator'!$C$30:$C$404,"&lt;="&amp;DATE(E278,12,31)))</f>
        <v>#N/A</v>
      </c>
      <c r="G278" s="14" t="e">
        <f>IF(E278="","",SUMIFS('Investment Calculator'!$F$30:$F$404,'Investment Calculator'!$C$30:$C$404,"&gt;="&amp;DATE(E278,1,1),'Investment Calculator'!$C$30:$C$404,"&lt;="&amp;DATE(E278,12,31)))</f>
        <v>#N/A</v>
      </c>
      <c r="H278" s="14" t="e">
        <f>IF(E278="","",SUMIFS('Investment Calculator'!$G$30:$G$404,'Investment Calculator'!$C$30:$C$404,"&gt;="&amp;DATE(E278,1,1),'Investment Calculator'!$C$30:$C$404,"&lt;="&amp;DATE(E278,12,31)))</f>
        <v>#N/A</v>
      </c>
      <c r="I278" s="14" t="e">
        <f t="shared" si="9"/>
        <v>#N/A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8" x14ac:dyDescent="0.35">
      <c r="A279" s="7"/>
      <c r="B279" s="7"/>
      <c r="C279" s="7"/>
      <c r="D279" s="7"/>
      <c r="E279" s="10" t="e">
        <f t="shared" si="8"/>
        <v>#N/A</v>
      </c>
      <c r="F279" s="14" t="e">
        <f>IF(E279="","",SUMIFS('Investment Calculator'!$E$30:$E$404,'Investment Calculator'!$C$30:$C$404,"&gt;="&amp;DATE(E279,1,1),'Investment Calculator'!$C$30:$C$404,"&lt;="&amp;DATE(E279,12,31)))</f>
        <v>#N/A</v>
      </c>
      <c r="G279" s="14" t="e">
        <f>IF(E279="","",SUMIFS('Investment Calculator'!$F$30:$F$404,'Investment Calculator'!$C$30:$C$404,"&gt;="&amp;DATE(E279,1,1),'Investment Calculator'!$C$30:$C$404,"&lt;="&amp;DATE(E279,12,31)))</f>
        <v>#N/A</v>
      </c>
      <c r="H279" s="14" t="e">
        <f>IF(E279="","",SUMIFS('Investment Calculator'!$G$30:$G$404,'Investment Calculator'!$C$30:$C$404,"&gt;="&amp;DATE(E279,1,1),'Investment Calculator'!$C$30:$C$404,"&lt;="&amp;DATE(E279,12,31)))</f>
        <v>#N/A</v>
      </c>
      <c r="I279" s="14" t="e">
        <f t="shared" si="9"/>
        <v>#N/A</v>
      </c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8" x14ac:dyDescent="0.35">
      <c r="A280" s="7"/>
      <c r="B280" s="7"/>
      <c r="C280" s="7"/>
      <c r="D280" s="7"/>
      <c r="E280" s="10" t="e">
        <f t="shared" si="8"/>
        <v>#N/A</v>
      </c>
      <c r="F280" s="14" t="e">
        <f>IF(E280="","",SUMIFS('Investment Calculator'!$E$30:$E$404,'Investment Calculator'!$C$30:$C$404,"&gt;="&amp;DATE(E280,1,1),'Investment Calculator'!$C$30:$C$404,"&lt;="&amp;DATE(E280,12,31)))</f>
        <v>#N/A</v>
      </c>
      <c r="G280" s="14" t="e">
        <f>IF(E280="","",SUMIFS('Investment Calculator'!$F$30:$F$404,'Investment Calculator'!$C$30:$C$404,"&gt;="&amp;DATE(E280,1,1),'Investment Calculator'!$C$30:$C$404,"&lt;="&amp;DATE(E280,12,31)))</f>
        <v>#N/A</v>
      </c>
      <c r="H280" s="14" t="e">
        <f>IF(E280="","",SUMIFS('Investment Calculator'!$G$30:$G$404,'Investment Calculator'!$C$30:$C$404,"&gt;="&amp;DATE(E280,1,1),'Investment Calculator'!$C$30:$C$404,"&lt;="&amp;DATE(E280,12,31)))</f>
        <v>#N/A</v>
      </c>
      <c r="I280" s="14" t="e">
        <f t="shared" si="9"/>
        <v>#N/A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8" x14ac:dyDescent="0.35">
      <c r="A281" s="7"/>
      <c r="B281" s="7"/>
      <c r="C281" s="7"/>
      <c r="D281" s="7"/>
      <c r="E281" s="10" t="e">
        <f t="shared" si="8"/>
        <v>#N/A</v>
      </c>
      <c r="F281" s="14" t="e">
        <f>IF(E281="","",SUMIFS('Investment Calculator'!$E$30:$E$404,'Investment Calculator'!$C$30:$C$404,"&gt;="&amp;DATE(E281,1,1),'Investment Calculator'!$C$30:$C$404,"&lt;="&amp;DATE(E281,12,31)))</f>
        <v>#N/A</v>
      </c>
      <c r="G281" s="14" t="e">
        <f>IF(E281="","",SUMIFS('Investment Calculator'!$F$30:$F$404,'Investment Calculator'!$C$30:$C$404,"&gt;="&amp;DATE(E281,1,1),'Investment Calculator'!$C$30:$C$404,"&lt;="&amp;DATE(E281,12,31)))</f>
        <v>#N/A</v>
      </c>
      <c r="H281" s="14" t="e">
        <f>IF(E281="","",SUMIFS('Investment Calculator'!$G$30:$G$404,'Investment Calculator'!$C$30:$C$404,"&gt;="&amp;DATE(E281,1,1),'Investment Calculator'!$C$30:$C$404,"&lt;="&amp;DATE(E281,12,31)))</f>
        <v>#N/A</v>
      </c>
      <c r="I281" s="14" t="e">
        <f t="shared" si="9"/>
        <v>#N/A</v>
      </c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8" x14ac:dyDescent="0.35">
      <c r="A282" s="7"/>
      <c r="B282" s="7"/>
      <c r="C282" s="7"/>
      <c r="D282" s="7"/>
      <c r="E282" s="10" t="e">
        <f t="shared" si="8"/>
        <v>#N/A</v>
      </c>
      <c r="F282" s="14" t="e">
        <f>IF(E282="","",SUMIFS('Investment Calculator'!$E$30:$E$404,'Investment Calculator'!$C$30:$C$404,"&gt;="&amp;DATE(E282,1,1),'Investment Calculator'!$C$30:$C$404,"&lt;="&amp;DATE(E282,12,31)))</f>
        <v>#N/A</v>
      </c>
      <c r="G282" s="14" t="e">
        <f>IF(E282="","",SUMIFS('Investment Calculator'!$F$30:$F$404,'Investment Calculator'!$C$30:$C$404,"&gt;="&amp;DATE(E282,1,1),'Investment Calculator'!$C$30:$C$404,"&lt;="&amp;DATE(E282,12,31)))</f>
        <v>#N/A</v>
      </c>
      <c r="H282" s="14" t="e">
        <f>IF(E282="","",SUMIFS('Investment Calculator'!$G$30:$G$404,'Investment Calculator'!$C$30:$C$404,"&gt;="&amp;DATE(E282,1,1),'Investment Calculator'!$C$30:$C$404,"&lt;="&amp;DATE(E282,12,31)))</f>
        <v>#N/A</v>
      </c>
      <c r="I282" s="14" t="e">
        <f t="shared" si="9"/>
        <v>#N/A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8" x14ac:dyDescent="0.35">
      <c r="A283" s="7"/>
      <c r="B283" s="7"/>
      <c r="C283" s="7"/>
      <c r="D283" s="7"/>
      <c r="E283" s="10" t="e">
        <f t="shared" si="8"/>
        <v>#N/A</v>
      </c>
      <c r="F283" s="14" t="e">
        <f>IF(E283="","",SUMIFS('Investment Calculator'!$E$30:$E$404,'Investment Calculator'!$C$30:$C$404,"&gt;="&amp;DATE(E283,1,1),'Investment Calculator'!$C$30:$C$404,"&lt;="&amp;DATE(E283,12,31)))</f>
        <v>#N/A</v>
      </c>
      <c r="G283" s="14" t="e">
        <f>IF(E283="","",SUMIFS('Investment Calculator'!$F$30:$F$404,'Investment Calculator'!$C$30:$C$404,"&gt;="&amp;DATE(E283,1,1),'Investment Calculator'!$C$30:$C$404,"&lt;="&amp;DATE(E283,12,31)))</f>
        <v>#N/A</v>
      </c>
      <c r="H283" s="14" t="e">
        <f>IF(E283="","",SUMIFS('Investment Calculator'!$G$30:$G$404,'Investment Calculator'!$C$30:$C$404,"&gt;="&amp;DATE(E283,1,1),'Investment Calculator'!$C$30:$C$404,"&lt;="&amp;DATE(E283,12,31)))</f>
        <v>#N/A</v>
      </c>
      <c r="I283" s="14" t="e">
        <f t="shared" si="9"/>
        <v>#N/A</v>
      </c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8" x14ac:dyDescent="0.35">
      <c r="A284" s="7"/>
      <c r="B284" s="7"/>
      <c r="C284" s="7"/>
      <c r="D284" s="7"/>
      <c r="E284" s="10" t="e">
        <f t="shared" si="8"/>
        <v>#N/A</v>
      </c>
      <c r="F284" s="14" t="e">
        <f>IF(E284="","",SUMIFS('Investment Calculator'!$E$30:$E$404,'Investment Calculator'!$C$30:$C$404,"&gt;="&amp;DATE(E284,1,1),'Investment Calculator'!$C$30:$C$404,"&lt;="&amp;DATE(E284,12,31)))</f>
        <v>#N/A</v>
      </c>
      <c r="G284" s="14" t="e">
        <f>IF(E284="","",SUMIFS('Investment Calculator'!$F$30:$F$404,'Investment Calculator'!$C$30:$C$404,"&gt;="&amp;DATE(E284,1,1),'Investment Calculator'!$C$30:$C$404,"&lt;="&amp;DATE(E284,12,31)))</f>
        <v>#N/A</v>
      </c>
      <c r="H284" s="14" t="e">
        <f>IF(E284="","",SUMIFS('Investment Calculator'!$G$30:$G$404,'Investment Calculator'!$C$30:$C$404,"&gt;="&amp;DATE(E284,1,1),'Investment Calculator'!$C$30:$C$404,"&lt;="&amp;DATE(E284,12,31)))</f>
        <v>#N/A</v>
      </c>
      <c r="I284" s="14" t="e">
        <f t="shared" si="9"/>
        <v>#N/A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8" x14ac:dyDescent="0.35">
      <c r="A285" s="7"/>
      <c r="B285" s="7"/>
      <c r="C285" s="7"/>
      <c r="D285" s="7"/>
      <c r="E285" s="10" t="e">
        <f t="shared" si="8"/>
        <v>#N/A</v>
      </c>
      <c r="F285" s="14" t="e">
        <f>IF(E285="","",SUMIFS('Investment Calculator'!$E$30:$E$404,'Investment Calculator'!$C$30:$C$404,"&gt;="&amp;DATE(E285,1,1),'Investment Calculator'!$C$30:$C$404,"&lt;="&amp;DATE(E285,12,31)))</f>
        <v>#N/A</v>
      </c>
      <c r="G285" s="14" t="e">
        <f>IF(E285="","",SUMIFS('Investment Calculator'!$F$30:$F$404,'Investment Calculator'!$C$30:$C$404,"&gt;="&amp;DATE(E285,1,1),'Investment Calculator'!$C$30:$C$404,"&lt;="&amp;DATE(E285,12,31)))</f>
        <v>#N/A</v>
      </c>
      <c r="H285" s="14" t="e">
        <f>IF(E285="","",SUMIFS('Investment Calculator'!$G$30:$G$404,'Investment Calculator'!$C$30:$C$404,"&gt;="&amp;DATE(E285,1,1),'Investment Calculator'!$C$30:$C$404,"&lt;="&amp;DATE(E285,12,31)))</f>
        <v>#N/A</v>
      </c>
      <c r="I285" s="14" t="e">
        <f t="shared" si="9"/>
        <v>#N/A</v>
      </c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8" x14ac:dyDescent="0.35">
      <c r="A286" s="7"/>
      <c r="B286" s="7"/>
      <c r="C286" s="7"/>
      <c r="D286" s="7"/>
      <c r="E286" s="10" t="e">
        <f t="shared" si="8"/>
        <v>#N/A</v>
      </c>
      <c r="F286" s="14" t="e">
        <f>IF(E286="","",SUMIFS('Investment Calculator'!$E$30:$E$404,'Investment Calculator'!$C$30:$C$404,"&gt;="&amp;DATE(E286,1,1),'Investment Calculator'!$C$30:$C$404,"&lt;="&amp;DATE(E286,12,31)))</f>
        <v>#N/A</v>
      </c>
      <c r="G286" s="14" t="e">
        <f>IF(E286="","",SUMIFS('Investment Calculator'!$F$30:$F$404,'Investment Calculator'!$C$30:$C$404,"&gt;="&amp;DATE(E286,1,1),'Investment Calculator'!$C$30:$C$404,"&lt;="&amp;DATE(E286,12,31)))</f>
        <v>#N/A</v>
      </c>
      <c r="H286" s="14" t="e">
        <f>IF(E286="","",SUMIFS('Investment Calculator'!$G$30:$G$404,'Investment Calculator'!$C$30:$C$404,"&gt;="&amp;DATE(E286,1,1),'Investment Calculator'!$C$30:$C$404,"&lt;="&amp;DATE(E286,12,31)))</f>
        <v>#N/A</v>
      </c>
      <c r="I286" s="14" t="e">
        <f t="shared" si="9"/>
        <v>#N/A</v>
      </c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8" x14ac:dyDescent="0.35">
      <c r="A287" s="7"/>
      <c r="B287" s="7"/>
      <c r="C287" s="7"/>
      <c r="D287" s="7"/>
      <c r="E287" s="10" t="e">
        <f t="shared" si="8"/>
        <v>#N/A</v>
      </c>
      <c r="F287" s="14" t="e">
        <f>IF(E287="","",SUMIFS('Investment Calculator'!$E$30:$E$404,'Investment Calculator'!$C$30:$C$404,"&gt;="&amp;DATE(E287,1,1),'Investment Calculator'!$C$30:$C$404,"&lt;="&amp;DATE(E287,12,31)))</f>
        <v>#N/A</v>
      </c>
      <c r="G287" s="14" t="e">
        <f>IF(E287="","",SUMIFS('Investment Calculator'!$F$30:$F$404,'Investment Calculator'!$C$30:$C$404,"&gt;="&amp;DATE(E287,1,1),'Investment Calculator'!$C$30:$C$404,"&lt;="&amp;DATE(E287,12,31)))</f>
        <v>#N/A</v>
      </c>
      <c r="H287" s="14" t="e">
        <f>IF(E287="","",SUMIFS('Investment Calculator'!$G$30:$G$404,'Investment Calculator'!$C$30:$C$404,"&gt;="&amp;DATE(E287,1,1),'Investment Calculator'!$C$30:$C$404,"&lt;="&amp;DATE(E287,12,31)))</f>
        <v>#N/A</v>
      </c>
      <c r="I287" s="14" t="e">
        <f t="shared" si="9"/>
        <v>#N/A</v>
      </c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8" x14ac:dyDescent="0.35">
      <c r="A288" s="7"/>
      <c r="B288" s="7"/>
      <c r="C288" s="7"/>
      <c r="D288" s="7"/>
      <c r="E288" s="10" t="e">
        <f t="shared" si="8"/>
        <v>#N/A</v>
      </c>
      <c r="F288" s="14" t="e">
        <f>IF(E288="","",SUMIFS('Investment Calculator'!$E$30:$E$404,'Investment Calculator'!$C$30:$C$404,"&gt;="&amp;DATE(E288,1,1),'Investment Calculator'!$C$30:$C$404,"&lt;="&amp;DATE(E288,12,31)))</f>
        <v>#N/A</v>
      </c>
      <c r="G288" s="14" t="e">
        <f>IF(E288="","",SUMIFS('Investment Calculator'!$F$30:$F$404,'Investment Calculator'!$C$30:$C$404,"&gt;="&amp;DATE(E288,1,1),'Investment Calculator'!$C$30:$C$404,"&lt;="&amp;DATE(E288,12,31)))</f>
        <v>#N/A</v>
      </c>
      <c r="H288" s="14" t="e">
        <f>IF(E288="","",SUMIFS('Investment Calculator'!$G$30:$G$404,'Investment Calculator'!$C$30:$C$404,"&gt;="&amp;DATE(E288,1,1),'Investment Calculator'!$C$30:$C$404,"&lt;="&amp;DATE(E288,12,31)))</f>
        <v>#N/A</v>
      </c>
      <c r="I288" s="14" t="e">
        <f t="shared" si="9"/>
        <v>#N/A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8" x14ac:dyDescent="0.35">
      <c r="A289" s="7"/>
      <c r="B289" s="7"/>
      <c r="C289" s="7"/>
      <c r="D289" s="7"/>
      <c r="E289" s="10" t="e">
        <f t="shared" si="8"/>
        <v>#N/A</v>
      </c>
      <c r="F289" s="14" t="e">
        <f>IF(E289="","",SUMIFS('Investment Calculator'!$E$30:$E$404,'Investment Calculator'!$C$30:$C$404,"&gt;="&amp;DATE(E289,1,1),'Investment Calculator'!$C$30:$C$404,"&lt;="&amp;DATE(E289,12,31)))</f>
        <v>#N/A</v>
      </c>
      <c r="G289" s="14" t="e">
        <f>IF(E289="","",SUMIFS('Investment Calculator'!$F$30:$F$404,'Investment Calculator'!$C$30:$C$404,"&gt;="&amp;DATE(E289,1,1),'Investment Calculator'!$C$30:$C$404,"&lt;="&amp;DATE(E289,12,31)))</f>
        <v>#N/A</v>
      </c>
      <c r="H289" s="14" t="e">
        <f>IF(E289="","",SUMIFS('Investment Calculator'!$G$30:$G$404,'Investment Calculator'!$C$30:$C$404,"&gt;="&amp;DATE(E289,1,1),'Investment Calculator'!$C$30:$C$404,"&lt;="&amp;DATE(E289,12,31)))</f>
        <v>#N/A</v>
      </c>
      <c r="I289" s="14" t="e">
        <f t="shared" si="9"/>
        <v>#N/A</v>
      </c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8" x14ac:dyDescent="0.35">
      <c r="A290" s="7"/>
      <c r="B290" s="7"/>
      <c r="C290" s="7"/>
      <c r="D290" s="7"/>
      <c r="E290" s="10" t="e">
        <f t="shared" si="8"/>
        <v>#N/A</v>
      </c>
      <c r="F290" s="14" t="e">
        <f>IF(E290="","",SUMIFS('Investment Calculator'!$E$30:$E$404,'Investment Calculator'!$C$30:$C$404,"&gt;="&amp;DATE(E290,1,1),'Investment Calculator'!$C$30:$C$404,"&lt;="&amp;DATE(E290,12,31)))</f>
        <v>#N/A</v>
      </c>
      <c r="G290" s="14" t="e">
        <f>IF(E290="","",SUMIFS('Investment Calculator'!$F$30:$F$404,'Investment Calculator'!$C$30:$C$404,"&gt;="&amp;DATE(E290,1,1),'Investment Calculator'!$C$30:$C$404,"&lt;="&amp;DATE(E290,12,31)))</f>
        <v>#N/A</v>
      </c>
      <c r="H290" s="14" t="e">
        <f>IF(E290="","",SUMIFS('Investment Calculator'!$G$30:$G$404,'Investment Calculator'!$C$30:$C$404,"&gt;="&amp;DATE(E290,1,1),'Investment Calculator'!$C$30:$C$404,"&lt;="&amp;DATE(E290,12,31)))</f>
        <v>#N/A</v>
      </c>
      <c r="I290" s="14" t="e">
        <f t="shared" si="9"/>
        <v>#N/A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8" x14ac:dyDescent="0.35">
      <c r="A291" s="7"/>
      <c r="B291" s="7"/>
      <c r="C291" s="7"/>
      <c r="D291" s="7"/>
      <c r="E291" s="10" t="e">
        <f t="shared" si="8"/>
        <v>#N/A</v>
      </c>
      <c r="F291" s="14" t="e">
        <f>IF(E291="","",SUMIFS('Investment Calculator'!$E$30:$E$404,'Investment Calculator'!$C$30:$C$404,"&gt;="&amp;DATE(E291,1,1),'Investment Calculator'!$C$30:$C$404,"&lt;="&amp;DATE(E291,12,31)))</f>
        <v>#N/A</v>
      </c>
      <c r="G291" s="14" t="e">
        <f>IF(E291="","",SUMIFS('Investment Calculator'!$F$30:$F$404,'Investment Calculator'!$C$30:$C$404,"&gt;="&amp;DATE(E291,1,1),'Investment Calculator'!$C$30:$C$404,"&lt;="&amp;DATE(E291,12,31)))</f>
        <v>#N/A</v>
      </c>
      <c r="H291" s="14" t="e">
        <f>IF(E291="","",SUMIFS('Investment Calculator'!$G$30:$G$404,'Investment Calculator'!$C$30:$C$404,"&gt;="&amp;DATE(E291,1,1),'Investment Calculator'!$C$30:$C$404,"&lt;="&amp;DATE(E291,12,31)))</f>
        <v>#N/A</v>
      </c>
      <c r="I291" s="14" t="e">
        <f t="shared" si="9"/>
        <v>#N/A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8" x14ac:dyDescent="0.35">
      <c r="A292" s="7"/>
      <c r="B292" s="7"/>
      <c r="C292" s="7"/>
      <c r="D292" s="7"/>
      <c r="E292" s="10" t="e">
        <f t="shared" si="8"/>
        <v>#N/A</v>
      </c>
      <c r="F292" s="14" t="e">
        <f>IF(E292="","",SUMIFS('Investment Calculator'!$E$30:$E$404,'Investment Calculator'!$C$30:$C$404,"&gt;="&amp;DATE(E292,1,1),'Investment Calculator'!$C$30:$C$404,"&lt;="&amp;DATE(E292,12,31)))</f>
        <v>#N/A</v>
      </c>
      <c r="G292" s="14" t="e">
        <f>IF(E292="","",SUMIFS('Investment Calculator'!$F$30:$F$404,'Investment Calculator'!$C$30:$C$404,"&gt;="&amp;DATE(E292,1,1),'Investment Calculator'!$C$30:$C$404,"&lt;="&amp;DATE(E292,12,31)))</f>
        <v>#N/A</v>
      </c>
      <c r="H292" s="14" t="e">
        <f>IF(E292="","",SUMIFS('Investment Calculator'!$G$30:$G$404,'Investment Calculator'!$C$30:$C$404,"&gt;="&amp;DATE(E292,1,1),'Investment Calculator'!$C$30:$C$404,"&lt;="&amp;DATE(E292,12,31)))</f>
        <v>#N/A</v>
      </c>
      <c r="I292" s="14" t="e">
        <f t="shared" si="9"/>
        <v>#N/A</v>
      </c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8" x14ac:dyDescent="0.35">
      <c r="A293" s="7"/>
      <c r="B293" s="7"/>
      <c r="C293" s="7"/>
      <c r="D293" s="7"/>
      <c r="E293" s="10" t="e">
        <f t="shared" si="8"/>
        <v>#N/A</v>
      </c>
      <c r="F293" s="14" t="e">
        <f>IF(E293="","",SUMIFS('Investment Calculator'!$E$30:$E$404,'Investment Calculator'!$C$30:$C$404,"&gt;="&amp;DATE(E293,1,1),'Investment Calculator'!$C$30:$C$404,"&lt;="&amp;DATE(E293,12,31)))</f>
        <v>#N/A</v>
      </c>
      <c r="G293" s="14" t="e">
        <f>IF(E293="","",SUMIFS('Investment Calculator'!$F$30:$F$404,'Investment Calculator'!$C$30:$C$404,"&gt;="&amp;DATE(E293,1,1),'Investment Calculator'!$C$30:$C$404,"&lt;="&amp;DATE(E293,12,31)))</f>
        <v>#N/A</v>
      </c>
      <c r="H293" s="14" t="e">
        <f>IF(E293="","",SUMIFS('Investment Calculator'!$G$30:$G$404,'Investment Calculator'!$C$30:$C$404,"&gt;="&amp;DATE(E293,1,1),'Investment Calculator'!$C$30:$C$404,"&lt;="&amp;DATE(E293,12,31)))</f>
        <v>#N/A</v>
      </c>
      <c r="I293" s="14" t="e">
        <f t="shared" si="9"/>
        <v>#N/A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8" x14ac:dyDescent="0.35">
      <c r="A294" s="7"/>
      <c r="B294" s="7"/>
      <c r="C294" s="7"/>
      <c r="D294" s="7"/>
      <c r="E294" s="10" t="e">
        <f t="shared" si="8"/>
        <v>#N/A</v>
      </c>
      <c r="F294" s="14" t="e">
        <f>IF(E294="","",SUMIFS('Investment Calculator'!$E$30:$E$404,'Investment Calculator'!$C$30:$C$404,"&gt;="&amp;DATE(E294,1,1),'Investment Calculator'!$C$30:$C$404,"&lt;="&amp;DATE(E294,12,31)))</f>
        <v>#N/A</v>
      </c>
      <c r="G294" s="14" t="e">
        <f>IF(E294="","",SUMIFS('Investment Calculator'!$F$30:$F$404,'Investment Calculator'!$C$30:$C$404,"&gt;="&amp;DATE(E294,1,1),'Investment Calculator'!$C$30:$C$404,"&lt;="&amp;DATE(E294,12,31)))</f>
        <v>#N/A</v>
      </c>
      <c r="H294" s="14" t="e">
        <f>IF(E294="","",SUMIFS('Investment Calculator'!$G$30:$G$404,'Investment Calculator'!$C$30:$C$404,"&gt;="&amp;DATE(E294,1,1),'Investment Calculator'!$C$30:$C$404,"&lt;="&amp;DATE(E294,12,31)))</f>
        <v>#N/A</v>
      </c>
      <c r="I294" s="14" t="e">
        <f t="shared" si="9"/>
        <v>#N/A</v>
      </c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8" x14ac:dyDescent="0.35">
      <c r="A295" s="7"/>
      <c r="B295" s="7"/>
      <c r="C295" s="7"/>
      <c r="D295" s="7"/>
      <c r="E295" s="10" t="e">
        <f t="shared" si="8"/>
        <v>#N/A</v>
      </c>
      <c r="F295" s="14" t="e">
        <f>IF(E295="","",SUMIFS('Investment Calculator'!$E$30:$E$404,'Investment Calculator'!$C$30:$C$404,"&gt;="&amp;DATE(E295,1,1),'Investment Calculator'!$C$30:$C$404,"&lt;="&amp;DATE(E295,12,31)))</f>
        <v>#N/A</v>
      </c>
      <c r="G295" s="14" t="e">
        <f>IF(E295="","",SUMIFS('Investment Calculator'!$F$30:$F$404,'Investment Calculator'!$C$30:$C$404,"&gt;="&amp;DATE(E295,1,1),'Investment Calculator'!$C$30:$C$404,"&lt;="&amp;DATE(E295,12,31)))</f>
        <v>#N/A</v>
      </c>
      <c r="H295" s="14" t="e">
        <f>IF(E295="","",SUMIFS('Investment Calculator'!$G$30:$G$404,'Investment Calculator'!$C$30:$C$404,"&gt;="&amp;DATE(E295,1,1),'Investment Calculator'!$C$30:$C$404,"&lt;="&amp;DATE(E295,12,31)))</f>
        <v>#N/A</v>
      </c>
      <c r="I295" s="14" t="e">
        <f t="shared" si="9"/>
        <v>#N/A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8" x14ac:dyDescent="0.35">
      <c r="A296" s="7"/>
      <c r="B296" s="7"/>
      <c r="C296" s="7"/>
      <c r="D296" s="7"/>
      <c r="E296" s="10" t="e">
        <f t="shared" si="8"/>
        <v>#N/A</v>
      </c>
      <c r="F296" s="14" t="e">
        <f>IF(E296="","",SUMIFS('Investment Calculator'!$E$30:$E$404,'Investment Calculator'!$C$30:$C$404,"&gt;="&amp;DATE(E296,1,1),'Investment Calculator'!$C$30:$C$404,"&lt;="&amp;DATE(E296,12,31)))</f>
        <v>#N/A</v>
      </c>
      <c r="G296" s="14" t="e">
        <f>IF(E296="","",SUMIFS('Investment Calculator'!$F$30:$F$404,'Investment Calculator'!$C$30:$C$404,"&gt;="&amp;DATE(E296,1,1),'Investment Calculator'!$C$30:$C$404,"&lt;="&amp;DATE(E296,12,31)))</f>
        <v>#N/A</v>
      </c>
      <c r="H296" s="14" t="e">
        <f>IF(E296="","",SUMIFS('Investment Calculator'!$G$30:$G$404,'Investment Calculator'!$C$30:$C$404,"&gt;="&amp;DATE(E296,1,1),'Investment Calculator'!$C$30:$C$404,"&lt;="&amp;DATE(E296,12,31)))</f>
        <v>#N/A</v>
      </c>
      <c r="I296" s="14" t="e">
        <f t="shared" si="9"/>
        <v>#N/A</v>
      </c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8" x14ac:dyDescent="0.35">
      <c r="A297" s="7"/>
      <c r="B297" s="7"/>
      <c r="C297" s="7"/>
      <c r="D297" s="7"/>
      <c r="E297" s="10" t="e">
        <f t="shared" si="8"/>
        <v>#N/A</v>
      </c>
      <c r="F297" s="14" t="e">
        <f>IF(E297="","",SUMIFS('Investment Calculator'!$E$30:$E$404,'Investment Calculator'!$C$30:$C$404,"&gt;="&amp;DATE(E297,1,1),'Investment Calculator'!$C$30:$C$404,"&lt;="&amp;DATE(E297,12,31)))</f>
        <v>#N/A</v>
      </c>
      <c r="G297" s="14" t="e">
        <f>IF(E297="","",SUMIFS('Investment Calculator'!$F$30:$F$404,'Investment Calculator'!$C$30:$C$404,"&gt;="&amp;DATE(E297,1,1),'Investment Calculator'!$C$30:$C$404,"&lt;="&amp;DATE(E297,12,31)))</f>
        <v>#N/A</v>
      </c>
      <c r="H297" s="14" t="e">
        <f>IF(E297="","",SUMIFS('Investment Calculator'!$G$30:$G$404,'Investment Calculator'!$C$30:$C$404,"&gt;="&amp;DATE(E297,1,1),'Investment Calculator'!$C$30:$C$404,"&lt;="&amp;DATE(E297,12,31)))</f>
        <v>#N/A</v>
      </c>
      <c r="I297" s="14" t="e">
        <f t="shared" si="9"/>
        <v>#N/A</v>
      </c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8" x14ac:dyDescent="0.35">
      <c r="A298" s="7"/>
      <c r="B298" s="7"/>
      <c r="C298" s="7"/>
      <c r="D298" s="7"/>
      <c r="E298" s="10" t="e">
        <f t="shared" si="8"/>
        <v>#N/A</v>
      </c>
      <c r="F298" s="14" t="e">
        <f>IF(E298="","",SUMIFS('Investment Calculator'!$E$30:$E$404,'Investment Calculator'!$C$30:$C$404,"&gt;="&amp;DATE(E298,1,1),'Investment Calculator'!$C$30:$C$404,"&lt;="&amp;DATE(E298,12,31)))</f>
        <v>#N/A</v>
      </c>
      <c r="G298" s="14" t="e">
        <f>IF(E298="","",SUMIFS('Investment Calculator'!$F$30:$F$404,'Investment Calculator'!$C$30:$C$404,"&gt;="&amp;DATE(E298,1,1),'Investment Calculator'!$C$30:$C$404,"&lt;="&amp;DATE(E298,12,31)))</f>
        <v>#N/A</v>
      </c>
      <c r="H298" s="14" t="e">
        <f>IF(E298="","",SUMIFS('Investment Calculator'!$G$30:$G$404,'Investment Calculator'!$C$30:$C$404,"&gt;="&amp;DATE(E298,1,1),'Investment Calculator'!$C$30:$C$404,"&lt;="&amp;DATE(E298,12,31)))</f>
        <v>#N/A</v>
      </c>
      <c r="I298" s="14" t="e">
        <f t="shared" si="9"/>
        <v>#N/A</v>
      </c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8" x14ac:dyDescent="0.35">
      <c r="A299" s="7"/>
      <c r="B299" s="7"/>
      <c r="C299" s="7"/>
      <c r="D299" s="7"/>
      <c r="E299" s="10" t="e">
        <f t="shared" si="8"/>
        <v>#N/A</v>
      </c>
      <c r="F299" s="14" t="e">
        <f>IF(E299="","",SUMIFS('Investment Calculator'!$E$30:$E$404,'Investment Calculator'!$C$30:$C$404,"&gt;="&amp;DATE(E299,1,1),'Investment Calculator'!$C$30:$C$404,"&lt;="&amp;DATE(E299,12,31)))</f>
        <v>#N/A</v>
      </c>
      <c r="G299" s="14" t="e">
        <f>IF(E299="","",SUMIFS('Investment Calculator'!$F$30:$F$404,'Investment Calculator'!$C$30:$C$404,"&gt;="&amp;DATE(E299,1,1),'Investment Calculator'!$C$30:$C$404,"&lt;="&amp;DATE(E299,12,31)))</f>
        <v>#N/A</v>
      </c>
      <c r="H299" s="14" t="e">
        <f>IF(E299="","",SUMIFS('Investment Calculator'!$G$30:$G$404,'Investment Calculator'!$C$30:$C$404,"&gt;="&amp;DATE(E299,1,1),'Investment Calculator'!$C$30:$C$404,"&lt;="&amp;DATE(E299,12,31)))</f>
        <v>#N/A</v>
      </c>
      <c r="I299" s="14" t="e">
        <f t="shared" si="9"/>
        <v>#N/A</v>
      </c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8" x14ac:dyDescent="0.35">
      <c r="A300" s="7"/>
      <c r="B300" s="7"/>
      <c r="C300" s="7"/>
      <c r="D300" s="7"/>
      <c r="E300" s="10" t="e">
        <f t="shared" si="8"/>
        <v>#N/A</v>
      </c>
      <c r="F300" s="14" t="e">
        <f>IF(E300="","",SUMIFS('Investment Calculator'!$E$30:$E$404,'Investment Calculator'!$C$30:$C$404,"&gt;="&amp;DATE(E300,1,1),'Investment Calculator'!$C$30:$C$404,"&lt;="&amp;DATE(E300,12,31)))</f>
        <v>#N/A</v>
      </c>
      <c r="G300" s="14" t="e">
        <f>IF(E300="","",SUMIFS('Investment Calculator'!$F$30:$F$404,'Investment Calculator'!$C$30:$C$404,"&gt;="&amp;DATE(E300,1,1),'Investment Calculator'!$C$30:$C$404,"&lt;="&amp;DATE(E300,12,31)))</f>
        <v>#N/A</v>
      </c>
      <c r="H300" s="14" t="e">
        <f>IF(E300="","",SUMIFS('Investment Calculator'!$G$30:$G$404,'Investment Calculator'!$C$30:$C$404,"&gt;="&amp;DATE(E300,1,1),'Investment Calculator'!$C$30:$C$404,"&lt;="&amp;DATE(E300,12,31)))</f>
        <v>#N/A</v>
      </c>
      <c r="I300" s="14" t="e">
        <f t="shared" si="9"/>
        <v>#N/A</v>
      </c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8" x14ac:dyDescent="0.35">
      <c r="A301" s="7"/>
      <c r="B301" s="7"/>
      <c r="C301" s="7"/>
      <c r="D301" s="7"/>
      <c r="E301" s="10" t="e">
        <f t="shared" si="8"/>
        <v>#N/A</v>
      </c>
      <c r="F301" s="14" t="e">
        <f>IF(E301="","",SUMIFS('Investment Calculator'!$E$30:$E$404,'Investment Calculator'!$C$30:$C$404,"&gt;="&amp;DATE(E301,1,1),'Investment Calculator'!$C$30:$C$404,"&lt;="&amp;DATE(E301,12,31)))</f>
        <v>#N/A</v>
      </c>
      <c r="G301" s="14" t="e">
        <f>IF(E301="","",SUMIFS('Investment Calculator'!$F$30:$F$404,'Investment Calculator'!$C$30:$C$404,"&gt;="&amp;DATE(E301,1,1),'Investment Calculator'!$C$30:$C$404,"&lt;="&amp;DATE(E301,12,31)))</f>
        <v>#N/A</v>
      </c>
      <c r="H301" s="14" t="e">
        <f>IF(E301="","",SUMIFS('Investment Calculator'!$G$30:$G$404,'Investment Calculator'!$C$30:$C$404,"&gt;="&amp;DATE(E301,1,1),'Investment Calculator'!$C$30:$C$404,"&lt;="&amp;DATE(E301,12,31)))</f>
        <v>#N/A</v>
      </c>
      <c r="I301" s="14" t="e">
        <f t="shared" si="9"/>
        <v>#N/A</v>
      </c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8" x14ac:dyDescent="0.35">
      <c r="A302" s="7"/>
      <c r="B302" s="7"/>
      <c r="C302" s="7"/>
      <c r="D302" s="7"/>
      <c r="E302" s="10" t="e">
        <f t="shared" si="8"/>
        <v>#N/A</v>
      </c>
      <c r="F302" s="14" t="e">
        <f>IF(E302="","",SUMIFS('Investment Calculator'!$E$30:$E$404,'Investment Calculator'!$C$30:$C$404,"&gt;="&amp;DATE(E302,1,1),'Investment Calculator'!$C$30:$C$404,"&lt;="&amp;DATE(E302,12,31)))</f>
        <v>#N/A</v>
      </c>
      <c r="G302" s="14" t="e">
        <f>IF(E302="","",SUMIFS('Investment Calculator'!$F$30:$F$404,'Investment Calculator'!$C$30:$C$404,"&gt;="&amp;DATE(E302,1,1),'Investment Calculator'!$C$30:$C$404,"&lt;="&amp;DATE(E302,12,31)))</f>
        <v>#N/A</v>
      </c>
      <c r="H302" s="14" t="e">
        <f>IF(E302="","",SUMIFS('Investment Calculator'!$G$30:$G$404,'Investment Calculator'!$C$30:$C$404,"&gt;="&amp;DATE(E302,1,1),'Investment Calculator'!$C$30:$C$404,"&lt;="&amp;DATE(E302,12,31)))</f>
        <v>#N/A</v>
      </c>
      <c r="I302" s="14" t="e">
        <f t="shared" si="9"/>
        <v>#N/A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8" x14ac:dyDescent="0.35">
      <c r="A303" s="7"/>
      <c r="B303" s="7"/>
      <c r="C303" s="7"/>
      <c r="D303" s="7"/>
      <c r="E303" s="10" t="e">
        <f t="shared" si="8"/>
        <v>#N/A</v>
      </c>
      <c r="F303" s="14" t="e">
        <f>IF(E303="","",SUMIFS('Investment Calculator'!$E$30:$E$404,'Investment Calculator'!$C$30:$C$404,"&gt;="&amp;DATE(E303,1,1),'Investment Calculator'!$C$30:$C$404,"&lt;="&amp;DATE(E303,12,31)))</f>
        <v>#N/A</v>
      </c>
      <c r="G303" s="14" t="e">
        <f>IF(E303="","",SUMIFS('Investment Calculator'!$F$30:$F$404,'Investment Calculator'!$C$30:$C$404,"&gt;="&amp;DATE(E303,1,1),'Investment Calculator'!$C$30:$C$404,"&lt;="&amp;DATE(E303,12,31)))</f>
        <v>#N/A</v>
      </c>
      <c r="H303" s="14" t="e">
        <f>IF(E303="","",SUMIFS('Investment Calculator'!$G$30:$G$404,'Investment Calculator'!$C$30:$C$404,"&gt;="&amp;DATE(E303,1,1),'Investment Calculator'!$C$30:$C$404,"&lt;="&amp;DATE(E303,12,31)))</f>
        <v>#N/A</v>
      </c>
      <c r="I303" s="14" t="e">
        <f t="shared" si="9"/>
        <v>#N/A</v>
      </c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8" x14ac:dyDescent="0.35">
      <c r="A304" s="7"/>
      <c r="B304" s="7"/>
      <c r="C304" s="7"/>
      <c r="D304" s="7"/>
      <c r="E304" s="10" t="e">
        <f t="shared" si="8"/>
        <v>#N/A</v>
      </c>
      <c r="F304" s="14" t="e">
        <f>IF(E304="","",SUMIFS('Investment Calculator'!$E$30:$E$404,'Investment Calculator'!$C$30:$C$404,"&gt;="&amp;DATE(E304,1,1),'Investment Calculator'!$C$30:$C$404,"&lt;="&amp;DATE(E304,12,31)))</f>
        <v>#N/A</v>
      </c>
      <c r="G304" s="14" t="e">
        <f>IF(E304="","",SUMIFS('Investment Calculator'!$F$30:$F$404,'Investment Calculator'!$C$30:$C$404,"&gt;="&amp;DATE(E304,1,1),'Investment Calculator'!$C$30:$C$404,"&lt;="&amp;DATE(E304,12,31)))</f>
        <v>#N/A</v>
      </c>
      <c r="H304" s="14" t="e">
        <f>IF(E304="","",SUMIFS('Investment Calculator'!$G$30:$G$404,'Investment Calculator'!$C$30:$C$404,"&gt;="&amp;DATE(E304,1,1),'Investment Calculator'!$C$30:$C$404,"&lt;="&amp;DATE(E304,12,31)))</f>
        <v>#N/A</v>
      </c>
      <c r="I304" s="14" t="e">
        <f t="shared" si="9"/>
        <v>#N/A</v>
      </c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8" x14ac:dyDescent="0.35">
      <c r="A305" s="7"/>
      <c r="B305" s="7"/>
      <c r="C305" s="7"/>
      <c r="D305" s="7"/>
      <c r="E305" s="10" t="e">
        <f t="shared" si="8"/>
        <v>#N/A</v>
      </c>
      <c r="F305" s="14" t="e">
        <f>IF(E305="","",SUMIFS('Investment Calculator'!$E$30:$E$404,'Investment Calculator'!$C$30:$C$404,"&gt;="&amp;DATE(E305,1,1),'Investment Calculator'!$C$30:$C$404,"&lt;="&amp;DATE(E305,12,31)))</f>
        <v>#N/A</v>
      </c>
      <c r="G305" s="14" t="e">
        <f>IF(E305="","",SUMIFS('Investment Calculator'!$F$30:$F$404,'Investment Calculator'!$C$30:$C$404,"&gt;="&amp;DATE(E305,1,1),'Investment Calculator'!$C$30:$C$404,"&lt;="&amp;DATE(E305,12,31)))</f>
        <v>#N/A</v>
      </c>
      <c r="H305" s="14" t="e">
        <f>IF(E305="","",SUMIFS('Investment Calculator'!$G$30:$G$404,'Investment Calculator'!$C$30:$C$404,"&gt;="&amp;DATE(E305,1,1),'Investment Calculator'!$C$30:$C$404,"&lt;="&amp;DATE(E305,12,31)))</f>
        <v>#N/A</v>
      </c>
      <c r="I305" s="14" t="e">
        <f t="shared" si="9"/>
        <v>#N/A</v>
      </c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8" x14ac:dyDescent="0.35">
      <c r="A306" s="7"/>
      <c r="B306" s="7"/>
      <c r="C306" s="7"/>
      <c r="D306" s="7"/>
      <c r="E306" s="10" t="e">
        <f t="shared" si="8"/>
        <v>#N/A</v>
      </c>
      <c r="F306" s="14" t="e">
        <f>IF(E306="","",SUMIFS('Investment Calculator'!$E$30:$E$404,'Investment Calculator'!$C$30:$C$404,"&gt;="&amp;DATE(E306,1,1),'Investment Calculator'!$C$30:$C$404,"&lt;="&amp;DATE(E306,12,31)))</f>
        <v>#N/A</v>
      </c>
      <c r="G306" s="14" t="e">
        <f>IF(E306="","",SUMIFS('Investment Calculator'!$F$30:$F$404,'Investment Calculator'!$C$30:$C$404,"&gt;="&amp;DATE(E306,1,1),'Investment Calculator'!$C$30:$C$404,"&lt;="&amp;DATE(E306,12,31)))</f>
        <v>#N/A</v>
      </c>
      <c r="H306" s="14" t="e">
        <f>IF(E306="","",SUMIFS('Investment Calculator'!$G$30:$G$404,'Investment Calculator'!$C$30:$C$404,"&gt;="&amp;DATE(E306,1,1),'Investment Calculator'!$C$30:$C$404,"&lt;="&amp;DATE(E306,12,31)))</f>
        <v>#N/A</v>
      </c>
      <c r="I306" s="14" t="e">
        <f t="shared" si="9"/>
        <v>#N/A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8" x14ac:dyDescent="0.35">
      <c r="A307" s="7"/>
      <c r="B307" s="7"/>
      <c r="C307" s="7"/>
      <c r="D307" s="7"/>
      <c r="E307" s="10" t="e">
        <f t="shared" si="8"/>
        <v>#N/A</v>
      </c>
      <c r="F307" s="14" t="e">
        <f>IF(E307="","",SUMIFS('Investment Calculator'!$E$30:$E$404,'Investment Calculator'!$C$30:$C$404,"&gt;="&amp;DATE(E307,1,1),'Investment Calculator'!$C$30:$C$404,"&lt;="&amp;DATE(E307,12,31)))</f>
        <v>#N/A</v>
      </c>
      <c r="G307" s="14" t="e">
        <f>IF(E307="","",SUMIFS('Investment Calculator'!$F$30:$F$404,'Investment Calculator'!$C$30:$C$404,"&gt;="&amp;DATE(E307,1,1),'Investment Calculator'!$C$30:$C$404,"&lt;="&amp;DATE(E307,12,31)))</f>
        <v>#N/A</v>
      </c>
      <c r="H307" s="14" t="e">
        <f>IF(E307="","",SUMIFS('Investment Calculator'!$G$30:$G$404,'Investment Calculator'!$C$30:$C$404,"&gt;="&amp;DATE(E307,1,1),'Investment Calculator'!$C$30:$C$404,"&lt;="&amp;DATE(E307,12,31)))</f>
        <v>#N/A</v>
      </c>
      <c r="I307" s="14" t="e">
        <f t="shared" si="9"/>
        <v>#N/A</v>
      </c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8" x14ac:dyDescent="0.35">
      <c r="A308" s="7"/>
      <c r="B308" s="7"/>
      <c r="C308" s="7"/>
      <c r="D308" s="7"/>
      <c r="E308" s="10" t="e">
        <f t="shared" si="8"/>
        <v>#N/A</v>
      </c>
      <c r="F308" s="14" t="e">
        <f>IF(E308="","",SUMIFS('Investment Calculator'!$E$30:$E$404,'Investment Calculator'!$C$30:$C$404,"&gt;="&amp;DATE(E308,1,1),'Investment Calculator'!$C$30:$C$404,"&lt;="&amp;DATE(E308,12,31)))</f>
        <v>#N/A</v>
      </c>
      <c r="G308" s="14" t="e">
        <f>IF(E308="","",SUMIFS('Investment Calculator'!$F$30:$F$404,'Investment Calculator'!$C$30:$C$404,"&gt;="&amp;DATE(E308,1,1),'Investment Calculator'!$C$30:$C$404,"&lt;="&amp;DATE(E308,12,31)))</f>
        <v>#N/A</v>
      </c>
      <c r="H308" s="14" t="e">
        <f>IF(E308="","",SUMIFS('Investment Calculator'!$G$30:$G$404,'Investment Calculator'!$C$30:$C$404,"&gt;="&amp;DATE(E308,1,1),'Investment Calculator'!$C$30:$C$404,"&lt;="&amp;DATE(E308,12,31)))</f>
        <v>#N/A</v>
      </c>
      <c r="I308" s="14" t="e">
        <f t="shared" si="9"/>
        <v>#N/A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8" x14ac:dyDescent="0.35">
      <c r="A309" s="7"/>
      <c r="B309" s="7"/>
      <c r="C309" s="7"/>
      <c r="D309" s="7"/>
      <c r="E309" s="10" t="e">
        <f t="shared" si="8"/>
        <v>#N/A</v>
      </c>
      <c r="F309" s="14" t="e">
        <f>IF(E309="","",SUMIFS('Investment Calculator'!$E$30:$E$404,'Investment Calculator'!$C$30:$C$404,"&gt;="&amp;DATE(E309,1,1),'Investment Calculator'!$C$30:$C$404,"&lt;="&amp;DATE(E309,12,31)))</f>
        <v>#N/A</v>
      </c>
      <c r="G309" s="14" t="e">
        <f>IF(E309="","",SUMIFS('Investment Calculator'!$F$30:$F$404,'Investment Calculator'!$C$30:$C$404,"&gt;="&amp;DATE(E309,1,1),'Investment Calculator'!$C$30:$C$404,"&lt;="&amp;DATE(E309,12,31)))</f>
        <v>#N/A</v>
      </c>
      <c r="H309" s="14" t="e">
        <f>IF(E309="","",SUMIFS('Investment Calculator'!$G$30:$G$404,'Investment Calculator'!$C$30:$C$404,"&gt;="&amp;DATE(E309,1,1),'Investment Calculator'!$C$30:$C$404,"&lt;="&amp;DATE(E309,12,31)))</f>
        <v>#N/A</v>
      </c>
      <c r="I309" s="14" t="e">
        <f t="shared" si="9"/>
        <v>#N/A</v>
      </c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8" x14ac:dyDescent="0.35">
      <c r="A310" s="7"/>
      <c r="B310" s="7"/>
      <c r="C310" s="7"/>
      <c r="D310" s="7"/>
      <c r="E310" s="10" t="e">
        <f t="shared" si="8"/>
        <v>#N/A</v>
      </c>
      <c r="F310" s="14" t="e">
        <f>IF(E310="","",SUMIFS('Investment Calculator'!$E$30:$E$404,'Investment Calculator'!$C$30:$C$404,"&gt;="&amp;DATE(E310,1,1),'Investment Calculator'!$C$30:$C$404,"&lt;="&amp;DATE(E310,12,31)))</f>
        <v>#N/A</v>
      </c>
      <c r="G310" s="14" t="e">
        <f>IF(E310="","",SUMIFS('Investment Calculator'!$F$30:$F$404,'Investment Calculator'!$C$30:$C$404,"&gt;="&amp;DATE(E310,1,1),'Investment Calculator'!$C$30:$C$404,"&lt;="&amp;DATE(E310,12,31)))</f>
        <v>#N/A</v>
      </c>
      <c r="H310" s="14" t="e">
        <f>IF(E310="","",SUMIFS('Investment Calculator'!$G$30:$G$404,'Investment Calculator'!$C$30:$C$404,"&gt;="&amp;DATE(E310,1,1),'Investment Calculator'!$C$30:$C$404,"&lt;="&amp;DATE(E310,12,31)))</f>
        <v>#N/A</v>
      </c>
      <c r="I310" s="14" t="e">
        <f t="shared" si="9"/>
        <v>#N/A</v>
      </c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8" x14ac:dyDescent="0.35">
      <c r="A311" s="7"/>
      <c r="B311" s="7"/>
      <c r="C311" s="7"/>
      <c r="D311" s="7"/>
      <c r="E311" s="10" t="e">
        <f t="shared" si="8"/>
        <v>#N/A</v>
      </c>
      <c r="F311" s="14" t="e">
        <f>IF(E311="","",SUMIFS('Investment Calculator'!$E$30:$E$404,'Investment Calculator'!$C$30:$C$404,"&gt;="&amp;DATE(E311,1,1),'Investment Calculator'!$C$30:$C$404,"&lt;="&amp;DATE(E311,12,31)))</f>
        <v>#N/A</v>
      </c>
      <c r="G311" s="14" t="e">
        <f>IF(E311="","",SUMIFS('Investment Calculator'!$F$30:$F$404,'Investment Calculator'!$C$30:$C$404,"&gt;="&amp;DATE(E311,1,1),'Investment Calculator'!$C$30:$C$404,"&lt;="&amp;DATE(E311,12,31)))</f>
        <v>#N/A</v>
      </c>
      <c r="H311" s="14" t="e">
        <f>IF(E311="","",SUMIFS('Investment Calculator'!$G$30:$G$404,'Investment Calculator'!$C$30:$C$404,"&gt;="&amp;DATE(E311,1,1),'Investment Calculator'!$C$30:$C$404,"&lt;="&amp;DATE(E311,12,31)))</f>
        <v>#N/A</v>
      </c>
      <c r="I311" s="14" t="e">
        <f t="shared" si="9"/>
        <v>#N/A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8" x14ac:dyDescent="0.35">
      <c r="A312" s="7"/>
      <c r="B312" s="7"/>
      <c r="C312" s="7"/>
      <c r="D312" s="7"/>
      <c r="E312" s="10" t="e">
        <f t="shared" si="8"/>
        <v>#N/A</v>
      </c>
      <c r="F312" s="14" t="e">
        <f>IF(E312="","",SUMIFS('Investment Calculator'!$E$30:$E$404,'Investment Calculator'!$C$30:$C$404,"&gt;="&amp;DATE(E312,1,1),'Investment Calculator'!$C$30:$C$404,"&lt;="&amp;DATE(E312,12,31)))</f>
        <v>#N/A</v>
      </c>
      <c r="G312" s="14" t="e">
        <f>IF(E312="","",SUMIFS('Investment Calculator'!$F$30:$F$404,'Investment Calculator'!$C$30:$C$404,"&gt;="&amp;DATE(E312,1,1),'Investment Calculator'!$C$30:$C$404,"&lt;="&amp;DATE(E312,12,31)))</f>
        <v>#N/A</v>
      </c>
      <c r="H312" s="14" t="e">
        <f>IF(E312="","",SUMIFS('Investment Calculator'!$G$30:$G$404,'Investment Calculator'!$C$30:$C$404,"&gt;="&amp;DATE(E312,1,1),'Investment Calculator'!$C$30:$C$404,"&lt;="&amp;DATE(E312,12,31)))</f>
        <v>#N/A</v>
      </c>
      <c r="I312" s="14" t="e">
        <f t="shared" si="9"/>
        <v>#N/A</v>
      </c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8" x14ac:dyDescent="0.35">
      <c r="A313" s="7"/>
      <c r="B313" s="7"/>
      <c r="C313" s="7"/>
      <c r="D313" s="7"/>
      <c r="E313" s="10" t="e">
        <f t="shared" si="8"/>
        <v>#N/A</v>
      </c>
      <c r="F313" s="14" t="e">
        <f>IF(E313="","",SUMIFS('Investment Calculator'!$E$30:$E$404,'Investment Calculator'!$C$30:$C$404,"&gt;="&amp;DATE(E313,1,1),'Investment Calculator'!$C$30:$C$404,"&lt;="&amp;DATE(E313,12,31)))</f>
        <v>#N/A</v>
      </c>
      <c r="G313" s="14" t="e">
        <f>IF(E313="","",SUMIFS('Investment Calculator'!$F$30:$F$404,'Investment Calculator'!$C$30:$C$404,"&gt;="&amp;DATE(E313,1,1),'Investment Calculator'!$C$30:$C$404,"&lt;="&amp;DATE(E313,12,31)))</f>
        <v>#N/A</v>
      </c>
      <c r="H313" s="14" t="e">
        <f>IF(E313="","",SUMIFS('Investment Calculator'!$G$30:$G$404,'Investment Calculator'!$C$30:$C$404,"&gt;="&amp;DATE(E313,1,1),'Investment Calculator'!$C$30:$C$404,"&lt;="&amp;DATE(E313,12,31)))</f>
        <v>#N/A</v>
      </c>
      <c r="I313" s="14" t="e">
        <f t="shared" si="9"/>
        <v>#N/A</v>
      </c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8" x14ac:dyDescent="0.35">
      <c r="A314" s="7"/>
      <c r="B314" s="7"/>
      <c r="C314" s="7"/>
      <c r="D314" s="7"/>
      <c r="E314" s="10" t="e">
        <f t="shared" si="8"/>
        <v>#N/A</v>
      </c>
      <c r="F314" s="14" t="e">
        <f>IF(E314="","",SUMIFS('Investment Calculator'!$E$30:$E$404,'Investment Calculator'!$C$30:$C$404,"&gt;="&amp;DATE(E314,1,1),'Investment Calculator'!$C$30:$C$404,"&lt;="&amp;DATE(E314,12,31)))</f>
        <v>#N/A</v>
      </c>
      <c r="G314" s="14" t="e">
        <f>IF(E314="","",SUMIFS('Investment Calculator'!$F$30:$F$404,'Investment Calculator'!$C$30:$C$404,"&gt;="&amp;DATE(E314,1,1),'Investment Calculator'!$C$30:$C$404,"&lt;="&amp;DATE(E314,12,31)))</f>
        <v>#N/A</v>
      </c>
      <c r="H314" s="14" t="e">
        <f>IF(E314="","",SUMIFS('Investment Calculator'!$G$30:$G$404,'Investment Calculator'!$C$30:$C$404,"&gt;="&amp;DATE(E314,1,1),'Investment Calculator'!$C$30:$C$404,"&lt;="&amp;DATE(E314,12,31)))</f>
        <v>#N/A</v>
      </c>
      <c r="I314" s="14" t="e">
        <f t="shared" si="9"/>
        <v>#N/A</v>
      </c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8" x14ac:dyDescent="0.35">
      <c r="A315" s="7"/>
      <c r="B315" s="7"/>
      <c r="C315" s="7"/>
      <c r="D315" s="7"/>
      <c r="E315" s="10" t="e">
        <f t="shared" si="8"/>
        <v>#N/A</v>
      </c>
      <c r="F315" s="14" t="e">
        <f>IF(E315="","",SUMIFS('Investment Calculator'!$E$30:$E$404,'Investment Calculator'!$C$30:$C$404,"&gt;="&amp;DATE(E315,1,1),'Investment Calculator'!$C$30:$C$404,"&lt;="&amp;DATE(E315,12,31)))</f>
        <v>#N/A</v>
      </c>
      <c r="G315" s="14" t="e">
        <f>IF(E315="","",SUMIFS('Investment Calculator'!$F$30:$F$404,'Investment Calculator'!$C$30:$C$404,"&gt;="&amp;DATE(E315,1,1),'Investment Calculator'!$C$30:$C$404,"&lt;="&amp;DATE(E315,12,31)))</f>
        <v>#N/A</v>
      </c>
      <c r="H315" s="14" t="e">
        <f>IF(E315="","",SUMIFS('Investment Calculator'!$G$30:$G$404,'Investment Calculator'!$C$30:$C$404,"&gt;="&amp;DATE(E315,1,1),'Investment Calculator'!$C$30:$C$404,"&lt;="&amp;DATE(E315,12,31)))</f>
        <v>#N/A</v>
      </c>
      <c r="I315" s="14" t="e">
        <f t="shared" si="9"/>
        <v>#N/A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8" x14ac:dyDescent="0.35">
      <c r="A316" s="7"/>
      <c r="B316" s="7"/>
      <c r="C316" s="7"/>
      <c r="D316" s="7"/>
      <c r="E316" s="10" t="e">
        <f t="shared" si="8"/>
        <v>#N/A</v>
      </c>
      <c r="F316" s="14" t="e">
        <f>IF(E316="","",SUMIFS('Investment Calculator'!$E$30:$E$404,'Investment Calculator'!$C$30:$C$404,"&gt;="&amp;DATE(E316,1,1),'Investment Calculator'!$C$30:$C$404,"&lt;="&amp;DATE(E316,12,31)))</f>
        <v>#N/A</v>
      </c>
      <c r="G316" s="14" t="e">
        <f>IF(E316="","",SUMIFS('Investment Calculator'!$F$30:$F$404,'Investment Calculator'!$C$30:$C$404,"&gt;="&amp;DATE(E316,1,1),'Investment Calculator'!$C$30:$C$404,"&lt;="&amp;DATE(E316,12,31)))</f>
        <v>#N/A</v>
      </c>
      <c r="H316" s="14" t="e">
        <f>IF(E316="","",SUMIFS('Investment Calculator'!$G$30:$G$404,'Investment Calculator'!$C$30:$C$404,"&gt;="&amp;DATE(E316,1,1),'Investment Calculator'!$C$30:$C$404,"&lt;="&amp;DATE(E316,12,31)))</f>
        <v>#N/A</v>
      </c>
      <c r="I316" s="14" t="e">
        <f t="shared" si="9"/>
        <v>#N/A</v>
      </c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8" x14ac:dyDescent="0.35">
      <c r="A317" s="7"/>
      <c r="B317" s="7"/>
      <c r="C317" s="7"/>
      <c r="D317" s="7"/>
      <c r="E317" s="10" t="e">
        <f t="shared" si="8"/>
        <v>#N/A</v>
      </c>
      <c r="F317" s="14" t="e">
        <f>IF(E317="","",SUMIFS('Investment Calculator'!$E$30:$E$404,'Investment Calculator'!$C$30:$C$404,"&gt;="&amp;DATE(E317,1,1),'Investment Calculator'!$C$30:$C$404,"&lt;="&amp;DATE(E317,12,31)))</f>
        <v>#N/A</v>
      </c>
      <c r="G317" s="14" t="e">
        <f>IF(E317="","",SUMIFS('Investment Calculator'!$F$30:$F$404,'Investment Calculator'!$C$30:$C$404,"&gt;="&amp;DATE(E317,1,1),'Investment Calculator'!$C$30:$C$404,"&lt;="&amp;DATE(E317,12,31)))</f>
        <v>#N/A</v>
      </c>
      <c r="H317" s="14" t="e">
        <f>IF(E317="","",SUMIFS('Investment Calculator'!$G$30:$G$404,'Investment Calculator'!$C$30:$C$404,"&gt;="&amp;DATE(E317,1,1),'Investment Calculator'!$C$30:$C$404,"&lt;="&amp;DATE(E317,12,31)))</f>
        <v>#N/A</v>
      </c>
      <c r="I317" s="14" t="e">
        <f t="shared" si="9"/>
        <v>#N/A</v>
      </c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8" x14ac:dyDescent="0.35">
      <c r="A318" s="7"/>
      <c r="B318" s="7"/>
      <c r="C318" s="7"/>
      <c r="D318" s="7"/>
      <c r="E318" s="10" t="e">
        <f t="shared" si="8"/>
        <v>#N/A</v>
      </c>
      <c r="F318" s="14" t="e">
        <f>IF(E318="","",SUMIFS('Investment Calculator'!$E$30:$E$404,'Investment Calculator'!$C$30:$C$404,"&gt;="&amp;DATE(E318,1,1),'Investment Calculator'!$C$30:$C$404,"&lt;="&amp;DATE(E318,12,31)))</f>
        <v>#N/A</v>
      </c>
      <c r="G318" s="14" t="e">
        <f>IF(E318="","",SUMIFS('Investment Calculator'!$F$30:$F$404,'Investment Calculator'!$C$30:$C$404,"&gt;="&amp;DATE(E318,1,1),'Investment Calculator'!$C$30:$C$404,"&lt;="&amp;DATE(E318,12,31)))</f>
        <v>#N/A</v>
      </c>
      <c r="H318" s="14" t="e">
        <f>IF(E318="","",SUMIFS('Investment Calculator'!$G$30:$G$404,'Investment Calculator'!$C$30:$C$404,"&gt;="&amp;DATE(E318,1,1),'Investment Calculator'!$C$30:$C$404,"&lt;="&amp;DATE(E318,12,31)))</f>
        <v>#N/A</v>
      </c>
      <c r="I318" s="14" t="e">
        <f t="shared" si="9"/>
        <v>#N/A</v>
      </c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8" x14ac:dyDescent="0.35">
      <c r="A319" s="7"/>
      <c r="B319" s="7"/>
      <c r="C319" s="7"/>
      <c r="D319" s="7"/>
      <c r="E319" s="10" t="e">
        <f t="shared" si="8"/>
        <v>#N/A</v>
      </c>
      <c r="F319" s="14" t="e">
        <f>IF(E319="","",SUMIFS('Investment Calculator'!$E$30:$E$404,'Investment Calculator'!$C$30:$C$404,"&gt;="&amp;DATE(E319,1,1),'Investment Calculator'!$C$30:$C$404,"&lt;="&amp;DATE(E319,12,31)))</f>
        <v>#N/A</v>
      </c>
      <c r="G319" s="14" t="e">
        <f>IF(E319="","",SUMIFS('Investment Calculator'!$F$30:$F$404,'Investment Calculator'!$C$30:$C$404,"&gt;="&amp;DATE(E319,1,1),'Investment Calculator'!$C$30:$C$404,"&lt;="&amp;DATE(E319,12,31)))</f>
        <v>#N/A</v>
      </c>
      <c r="H319" s="14" t="e">
        <f>IF(E319="","",SUMIFS('Investment Calculator'!$G$30:$G$404,'Investment Calculator'!$C$30:$C$404,"&gt;="&amp;DATE(E319,1,1),'Investment Calculator'!$C$30:$C$404,"&lt;="&amp;DATE(E319,12,31)))</f>
        <v>#N/A</v>
      </c>
      <c r="I319" s="14" t="e">
        <f t="shared" si="9"/>
        <v>#N/A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8" x14ac:dyDescent="0.35">
      <c r="A320" s="7"/>
      <c r="B320" s="7"/>
      <c r="C320" s="7"/>
      <c r="D320" s="7"/>
      <c r="E320" s="10" t="e">
        <f t="shared" si="8"/>
        <v>#N/A</v>
      </c>
      <c r="F320" s="14" t="e">
        <f>IF(E320="","",SUMIFS('Investment Calculator'!$E$30:$E$404,'Investment Calculator'!$C$30:$C$404,"&gt;="&amp;DATE(E320,1,1),'Investment Calculator'!$C$30:$C$404,"&lt;="&amp;DATE(E320,12,31)))</f>
        <v>#N/A</v>
      </c>
      <c r="G320" s="14" t="e">
        <f>IF(E320="","",SUMIFS('Investment Calculator'!$F$30:$F$404,'Investment Calculator'!$C$30:$C$404,"&gt;="&amp;DATE(E320,1,1),'Investment Calculator'!$C$30:$C$404,"&lt;="&amp;DATE(E320,12,31)))</f>
        <v>#N/A</v>
      </c>
      <c r="H320" s="14" t="e">
        <f>IF(E320="","",SUMIFS('Investment Calculator'!$G$30:$G$404,'Investment Calculator'!$C$30:$C$404,"&gt;="&amp;DATE(E320,1,1),'Investment Calculator'!$C$30:$C$404,"&lt;="&amp;DATE(E320,12,31)))</f>
        <v>#N/A</v>
      </c>
      <c r="I320" s="14" t="e">
        <f t="shared" si="9"/>
        <v>#N/A</v>
      </c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8" x14ac:dyDescent="0.35">
      <c r="A321" s="7"/>
      <c r="B321" s="7"/>
      <c r="C321" s="7"/>
      <c r="D321" s="7"/>
      <c r="E321" s="10" t="e">
        <f t="shared" si="8"/>
        <v>#N/A</v>
      </c>
      <c r="F321" s="14" t="e">
        <f>IF(E321="","",SUMIFS('Investment Calculator'!$E$30:$E$404,'Investment Calculator'!$C$30:$C$404,"&gt;="&amp;DATE(E321,1,1),'Investment Calculator'!$C$30:$C$404,"&lt;="&amp;DATE(E321,12,31)))</f>
        <v>#N/A</v>
      </c>
      <c r="G321" s="14" t="e">
        <f>IF(E321="","",SUMIFS('Investment Calculator'!$F$30:$F$404,'Investment Calculator'!$C$30:$C$404,"&gt;="&amp;DATE(E321,1,1),'Investment Calculator'!$C$30:$C$404,"&lt;="&amp;DATE(E321,12,31)))</f>
        <v>#N/A</v>
      </c>
      <c r="H321" s="14" t="e">
        <f>IF(E321="","",SUMIFS('Investment Calculator'!$G$30:$G$404,'Investment Calculator'!$C$30:$C$404,"&gt;="&amp;DATE(E321,1,1),'Investment Calculator'!$C$30:$C$404,"&lt;="&amp;DATE(E321,12,31)))</f>
        <v>#N/A</v>
      </c>
      <c r="I321" s="14" t="e">
        <f t="shared" si="9"/>
        <v>#N/A</v>
      </c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8" x14ac:dyDescent="0.35">
      <c r="A322" s="7"/>
      <c r="B322" s="7"/>
      <c r="C322" s="7"/>
      <c r="D322" s="7"/>
      <c r="E322" s="10" t="e">
        <f t="shared" si="8"/>
        <v>#N/A</v>
      </c>
      <c r="F322" s="14" t="e">
        <f>IF(E322="","",SUMIFS('Investment Calculator'!$E$30:$E$404,'Investment Calculator'!$C$30:$C$404,"&gt;="&amp;DATE(E322,1,1),'Investment Calculator'!$C$30:$C$404,"&lt;="&amp;DATE(E322,12,31)))</f>
        <v>#N/A</v>
      </c>
      <c r="G322" s="14" t="e">
        <f>IF(E322="","",SUMIFS('Investment Calculator'!$F$30:$F$404,'Investment Calculator'!$C$30:$C$404,"&gt;="&amp;DATE(E322,1,1),'Investment Calculator'!$C$30:$C$404,"&lt;="&amp;DATE(E322,12,31)))</f>
        <v>#N/A</v>
      </c>
      <c r="H322" s="14" t="e">
        <f>IF(E322="","",SUMIFS('Investment Calculator'!$G$30:$G$404,'Investment Calculator'!$C$30:$C$404,"&gt;="&amp;DATE(E322,1,1),'Investment Calculator'!$C$30:$C$404,"&lt;="&amp;DATE(E322,12,31)))</f>
        <v>#N/A</v>
      </c>
      <c r="I322" s="14" t="e">
        <f t="shared" si="9"/>
        <v>#N/A</v>
      </c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8" x14ac:dyDescent="0.35">
      <c r="A323" s="7"/>
      <c r="B323" s="7"/>
      <c r="C323" s="7"/>
      <c r="D323" s="7"/>
      <c r="E323" s="10" t="e">
        <f t="shared" si="8"/>
        <v>#N/A</v>
      </c>
      <c r="F323" s="14" t="e">
        <f>IF(E323="","",SUMIFS('Investment Calculator'!$E$30:$E$404,'Investment Calculator'!$C$30:$C$404,"&gt;="&amp;DATE(E323,1,1),'Investment Calculator'!$C$30:$C$404,"&lt;="&amp;DATE(E323,12,31)))</f>
        <v>#N/A</v>
      </c>
      <c r="G323" s="14" t="e">
        <f>IF(E323="","",SUMIFS('Investment Calculator'!$F$30:$F$404,'Investment Calculator'!$C$30:$C$404,"&gt;="&amp;DATE(E323,1,1),'Investment Calculator'!$C$30:$C$404,"&lt;="&amp;DATE(E323,12,31)))</f>
        <v>#N/A</v>
      </c>
      <c r="H323" s="14" t="e">
        <f>IF(E323="","",SUMIFS('Investment Calculator'!$G$30:$G$404,'Investment Calculator'!$C$30:$C$404,"&gt;="&amp;DATE(E323,1,1),'Investment Calculator'!$C$30:$C$404,"&lt;="&amp;DATE(E323,12,31)))</f>
        <v>#N/A</v>
      </c>
      <c r="I323" s="14" t="e">
        <f t="shared" si="9"/>
        <v>#N/A</v>
      </c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8" x14ac:dyDescent="0.35">
      <c r="A324" s="7"/>
      <c r="B324" s="7"/>
      <c r="C324" s="7"/>
      <c r="D324" s="7"/>
      <c r="E324" s="10" t="e">
        <f t="shared" ref="E324:E387" si="10">IF(E323&lt;YEAR($B$9),E323+1,NA())</f>
        <v>#N/A</v>
      </c>
      <c r="F324" s="14" t="e">
        <f>IF(E324="","",SUMIFS('Investment Calculator'!$E$30:$E$404,'Investment Calculator'!$C$30:$C$404,"&gt;="&amp;DATE(E324,1,1),'Investment Calculator'!$C$30:$C$404,"&lt;="&amp;DATE(E324,12,31)))</f>
        <v>#N/A</v>
      </c>
      <c r="G324" s="14" t="e">
        <f>IF(E324="","",SUMIFS('Investment Calculator'!$F$30:$F$404,'Investment Calculator'!$C$30:$C$404,"&gt;="&amp;DATE(E324,1,1),'Investment Calculator'!$C$30:$C$404,"&lt;="&amp;DATE(E324,12,31)))</f>
        <v>#N/A</v>
      </c>
      <c r="H324" s="14" t="e">
        <f>IF(E324="","",SUMIFS('Investment Calculator'!$G$30:$G$404,'Investment Calculator'!$C$30:$C$404,"&gt;="&amp;DATE(E324,1,1),'Investment Calculator'!$C$30:$C$404,"&lt;="&amp;DATE(E324,12,31)))</f>
        <v>#N/A</v>
      </c>
      <c r="I324" s="14" t="e">
        <f t="shared" ref="I324:I387" si="11">IF(E324="","",IF(ROUND(I323,0)+ROUND((F324+G324+H324),0)=0,0,I323+F324+G324+H324))</f>
        <v>#N/A</v>
      </c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8" x14ac:dyDescent="0.35">
      <c r="A325" s="7"/>
      <c r="B325" s="7"/>
      <c r="C325" s="7"/>
      <c r="D325" s="7"/>
      <c r="E325" s="10" t="e">
        <f t="shared" si="10"/>
        <v>#N/A</v>
      </c>
      <c r="F325" s="14" t="e">
        <f>IF(E325="","",SUMIFS('Investment Calculator'!$E$30:$E$404,'Investment Calculator'!$C$30:$C$404,"&gt;="&amp;DATE(E325,1,1),'Investment Calculator'!$C$30:$C$404,"&lt;="&amp;DATE(E325,12,31)))</f>
        <v>#N/A</v>
      </c>
      <c r="G325" s="14" t="e">
        <f>IF(E325="","",SUMIFS('Investment Calculator'!$F$30:$F$404,'Investment Calculator'!$C$30:$C$404,"&gt;="&amp;DATE(E325,1,1),'Investment Calculator'!$C$30:$C$404,"&lt;="&amp;DATE(E325,12,31)))</f>
        <v>#N/A</v>
      </c>
      <c r="H325" s="14" t="e">
        <f>IF(E325="","",SUMIFS('Investment Calculator'!$G$30:$G$404,'Investment Calculator'!$C$30:$C$404,"&gt;="&amp;DATE(E325,1,1),'Investment Calculator'!$C$30:$C$404,"&lt;="&amp;DATE(E325,12,31)))</f>
        <v>#N/A</v>
      </c>
      <c r="I325" s="14" t="e">
        <f t="shared" si="11"/>
        <v>#N/A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8" x14ac:dyDescent="0.35">
      <c r="A326" s="7"/>
      <c r="B326" s="7"/>
      <c r="C326" s="7"/>
      <c r="D326" s="7"/>
      <c r="E326" s="10" t="e">
        <f t="shared" si="10"/>
        <v>#N/A</v>
      </c>
      <c r="F326" s="14" t="e">
        <f>IF(E326="","",SUMIFS('Investment Calculator'!$E$30:$E$404,'Investment Calculator'!$C$30:$C$404,"&gt;="&amp;DATE(E326,1,1),'Investment Calculator'!$C$30:$C$404,"&lt;="&amp;DATE(E326,12,31)))</f>
        <v>#N/A</v>
      </c>
      <c r="G326" s="14" t="e">
        <f>IF(E326="","",SUMIFS('Investment Calculator'!$F$30:$F$404,'Investment Calculator'!$C$30:$C$404,"&gt;="&amp;DATE(E326,1,1),'Investment Calculator'!$C$30:$C$404,"&lt;="&amp;DATE(E326,12,31)))</f>
        <v>#N/A</v>
      </c>
      <c r="H326" s="14" t="e">
        <f>IF(E326="","",SUMIFS('Investment Calculator'!$G$30:$G$404,'Investment Calculator'!$C$30:$C$404,"&gt;="&amp;DATE(E326,1,1),'Investment Calculator'!$C$30:$C$404,"&lt;="&amp;DATE(E326,12,31)))</f>
        <v>#N/A</v>
      </c>
      <c r="I326" s="14" t="e">
        <f t="shared" si="11"/>
        <v>#N/A</v>
      </c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8" x14ac:dyDescent="0.35">
      <c r="A327" s="7"/>
      <c r="B327" s="7"/>
      <c r="C327" s="7"/>
      <c r="D327" s="7"/>
      <c r="E327" s="10" t="e">
        <f t="shared" si="10"/>
        <v>#N/A</v>
      </c>
      <c r="F327" s="14" t="e">
        <f>IF(E327="","",SUMIFS('Investment Calculator'!$E$30:$E$404,'Investment Calculator'!$C$30:$C$404,"&gt;="&amp;DATE(E327,1,1),'Investment Calculator'!$C$30:$C$404,"&lt;="&amp;DATE(E327,12,31)))</f>
        <v>#N/A</v>
      </c>
      <c r="G327" s="14" t="e">
        <f>IF(E327="","",SUMIFS('Investment Calculator'!$F$30:$F$404,'Investment Calculator'!$C$30:$C$404,"&gt;="&amp;DATE(E327,1,1),'Investment Calculator'!$C$30:$C$404,"&lt;="&amp;DATE(E327,12,31)))</f>
        <v>#N/A</v>
      </c>
      <c r="H327" s="14" t="e">
        <f>IF(E327="","",SUMIFS('Investment Calculator'!$G$30:$G$404,'Investment Calculator'!$C$30:$C$404,"&gt;="&amp;DATE(E327,1,1),'Investment Calculator'!$C$30:$C$404,"&lt;="&amp;DATE(E327,12,31)))</f>
        <v>#N/A</v>
      </c>
      <c r="I327" s="14" t="e">
        <f t="shared" si="11"/>
        <v>#N/A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8" x14ac:dyDescent="0.35">
      <c r="A328" s="7"/>
      <c r="B328" s="7"/>
      <c r="C328" s="7"/>
      <c r="D328" s="7"/>
      <c r="E328" s="10" t="e">
        <f t="shared" si="10"/>
        <v>#N/A</v>
      </c>
      <c r="F328" s="14" t="e">
        <f>IF(E328="","",SUMIFS('Investment Calculator'!$E$30:$E$404,'Investment Calculator'!$C$30:$C$404,"&gt;="&amp;DATE(E328,1,1),'Investment Calculator'!$C$30:$C$404,"&lt;="&amp;DATE(E328,12,31)))</f>
        <v>#N/A</v>
      </c>
      <c r="G328" s="14" t="e">
        <f>IF(E328="","",SUMIFS('Investment Calculator'!$F$30:$F$404,'Investment Calculator'!$C$30:$C$404,"&gt;="&amp;DATE(E328,1,1),'Investment Calculator'!$C$30:$C$404,"&lt;="&amp;DATE(E328,12,31)))</f>
        <v>#N/A</v>
      </c>
      <c r="H328" s="14" t="e">
        <f>IF(E328="","",SUMIFS('Investment Calculator'!$G$30:$G$404,'Investment Calculator'!$C$30:$C$404,"&gt;="&amp;DATE(E328,1,1),'Investment Calculator'!$C$30:$C$404,"&lt;="&amp;DATE(E328,12,31)))</f>
        <v>#N/A</v>
      </c>
      <c r="I328" s="14" t="e">
        <f t="shared" si="11"/>
        <v>#N/A</v>
      </c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8" x14ac:dyDescent="0.35">
      <c r="A329" s="7"/>
      <c r="B329" s="7"/>
      <c r="C329" s="7"/>
      <c r="D329" s="7"/>
      <c r="E329" s="10" t="e">
        <f t="shared" si="10"/>
        <v>#N/A</v>
      </c>
      <c r="F329" s="14" t="e">
        <f>IF(E329="","",SUMIFS('Investment Calculator'!$E$30:$E$404,'Investment Calculator'!$C$30:$C$404,"&gt;="&amp;DATE(E329,1,1),'Investment Calculator'!$C$30:$C$404,"&lt;="&amp;DATE(E329,12,31)))</f>
        <v>#N/A</v>
      </c>
      <c r="G329" s="14" t="e">
        <f>IF(E329="","",SUMIFS('Investment Calculator'!$F$30:$F$404,'Investment Calculator'!$C$30:$C$404,"&gt;="&amp;DATE(E329,1,1),'Investment Calculator'!$C$30:$C$404,"&lt;="&amp;DATE(E329,12,31)))</f>
        <v>#N/A</v>
      </c>
      <c r="H329" s="14" t="e">
        <f>IF(E329="","",SUMIFS('Investment Calculator'!$G$30:$G$404,'Investment Calculator'!$C$30:$C$404,"&gt;="&amp;DATE(E329,1,1),'Investment Calculator'!$C$30:$C$404,"&lt;="&amp;DATE(E329,12,31)))</f>
        <v>#N/A</v>
      </c>
      <c r="I329" s="14" t="e">
        <f t="shared" si="11"/>
        <v>#N/A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8" x14ac:dyDescent="0.35">
      <c r="A330" s="7"/>
      <c r="B330" s="7"/>
      <c r="C330" s="7"/>
      <c r="D330" s="7"/>
      <c r="E330" s="10" t="e">
        <f t="shared" si="10"/>
        <v>#N/A</v>
      </c>
      <c r="F330" s="14" t="e">
        <f>IF(E330="","",SUMIFS('Investment Calculator'!$E$30:$E$404,'Investment Calculator'!$C$30:$C$404,"&gt;="&amp;DATE(E330,1,1),'Investment Calculator'!$C$30:$C$404,"&lt;="&amp;DATE(E330,12,31)))</f>
        <v>#N/A</v>
      </c>
      <c r="G330" s="14" t="e">
        <f>IF(E330="","",SUMIFS('Investment Calculator'!$F$30:$F$404,'Investment Calculator'!$C$30:$C$404,"&gt;="&amp;DATE(E330,1,1),'Investment Calculator'!$C$30:$C$404,"&lt;="&amp;DATE(E330,12,31)))</f>
        <v>#N/A</v>
      </c>
      <c r="H330" s="14" t="e">
        <f>IF(E330="","",SUMIFS('Investment Calculator'!$G$30:$G$404,'Investment Calculator'!$C$30:$C$404,"&gt;="&amp;DATE(E330,1,1),'Investment Calculator'!$C$30:$C$404,"&lt;="&amp;DATE(E330,12,31)))</f>
        <v>#N/A</v>
      </c>
      <c r="I330" s="14" t="e">
        <f t="shared" si="11"/>
        <v>#N/A</v>
      </c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8" x14ac:dyDescent="0.35">
      <c r="A331" s="7"/>
      <c r="B331" s="7"/>
      <c r="C331" s="7"/>
      <c r="D331" s="7"/>
      <c r="E331" s="10" t="e">
        <f t="shared" si="10"/>
        <v>#N/A</v>
      </c>
      <c r="F331" s="14" t="e">
        <f>IF(E331="","",SUMIFS('Investment Calculator'!$E$30:$E$404,'Investment Calculator'!$C$30:$C$404,"&gt;="&amp;DATE(E331,1,1),'Investment Calculator'!$C$30:$C$404,"&lt;="&amp;DATE(E331,12,31)))</f>
        <v>#N/A</v>
      </c>
      <c r="G331" s="14" t="e">
        <f>IF(E331="","",SUMIFS('Investment Calculator'!$F$30:$F$404,'Investment Calculator'!$C$30:$C$404,"&gt;="&amp;DATE(E331,1,1),'Investment Calculator'!$C$30:$C$404,"&lt;="&amp;DATE(E331,12,31)))</f>
        <v>#N/A</v>
      </c>
      <c r="H331" s="14" t="e">
        <f>IF(E331="","",SUMIFS('Investment Calculator'!$G$30:$G$404,'Investment Calculator'!$C$30:$C$404,"&gt;="&amp;DATE(E331,1,1),'Investment Calculator'!$C$30:$C$404,"&lt;="&amp;DATE(E331,12,31)))</f>
        <v>#N/A</v>
      </c>
      <c r="I331" s="14" t="e">
        <f t="shared" si="11"/>
        <v>#N/A</v>
      </c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8" x14ac:dyDescent="0.35">
      <c r="A332" s="7"/>
      <c r="B332" s="7"/>
      <c r="C332" s="7"/>
      <c r="D332" s="7"/>
      <c r="E332" s="10" t="e">
        <f t="shared" si="10"/>
        <v>#N/A</v>
      </c>
      <c r="F332" s="14" t="e">
        <f>IF(E332="","",SUMIFS('Investment Calculator'!$E$30:$E$404,'Investment Calculator'!$C$30:$C$404,"&gt;="&amp;DATE(E332,1,1),'Investment Calculator'!$C$30:$C$404,"&lt;="&amp;DATE(E332,12,31)))</f>
        <v>#N/A</v>
      </c>
      <c r="G332" s="14" t="e">
        <f>IF(E332="","",SUMIFS('Investment Calculator'!$F$30:$F$404,'Investment Calculator'!$C$30:$C$404,"&gt;="&amp;DATE(E332,1,1),'Investment Calculator'!$C$30:$C$404,"&lt;="&amp;DATE(E332,12,31)))</f>
        <v>#N/A</v>
      </c>
      <c r="H332" s="14" t="e">
        <f>IF(E332="","",SUMIFS('Investment Calculator'!$G$30:$G$404,'Investment Calculator'!$C$30:$C$404,"&gt;="&amp;DATE(E332,1,1),'Investment Calculator'!$C$30:$C$404,"&lt;="&amp;DATE(E332,12,31)))</f>
        <v>#N/A</v>
      </c>
      <c r="I332" s="14" t="e">
        <f t="shared" si="11"/>
        <v>#N/A</v>
      </c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8" x14ac:dyDescent="0.35">
      <c r="A333" s="7"/>
      <c r="B333" s="7"/>
      <c r="C333" s="7"/>
      <c r="D333" s="7"/>
      <c r="E333" s="10" t="e">
        <f t="shared" si="10"/>
        <v>#N/A</v>
      </c>
      <c r="F333" s="14" t="e">
        <f>IF(E333="","",SUMIFS('Investment Calculator'!$E$30:$E$404,'Investment Calculator'!$C$30:$C$404,"&gt;="&amp;DATE(E333,1,1),'Investment Calculator'!$C$30:$C$404,"&lt;="&amp;DATE(E333,12,31)))</f>
        <v>#N/A</v>
      </c>
      <c r="G333" s="14" t="e">
        <f>IF(E333="","",SUMIFS('Investment Calculator'!$F$30:$F$404,'Investment Calculator'!$C$30:$C$404,"&gt;="&amp;DATE(E333,1,1),'Investment Calculator'!$C$30:$C$404,"&lt;="&amp;DATE(E333,12,31)))</f>
        <v>#N/A</v>
      </c>
      <c r="H333" s="14" t="e">
        <f>IF(E333="","",SUMIFS('Investment Calculator'!$G$30:$G$404,'Investment Calculator'!$C$30:$C$404,"&gt;="&amp;DATE(E333,1,1),'Investment Calculator'!$C$30:$C$404,"&lt;="&amp;DATE(E333,12,31)))</f>
        <v>#N/A</v>
      </c>
      <c r="I333" s="14" t="e">
        <f t="shared" si="11"/>
        <v>#N/A</v>
      </c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8" x14ac:dyDescent="0.35">
      <c r="A334" s="7"/>
      <c r="B334" s="7"/>
      <c r="C334" s="7"/>
      <c r="D334" s="7"/>
      <c r="E334" s="10" t="e">
        <f t="shared" si="10"/>
        <v>#N/A</v>
      </c>
      <c r="F334" s="14" t="e">
        <f>IF(E334="","",SUMIFS('Investment Calculator'!$E$30:$E$404,'Investment Calculator'!$C$30:$C$404,"&gt;="&amp;DATE(E334,1,1),'Investment Calculator'!$C$30:$C$404,"&lt;="&amp;DATE(E334,12,31)))</f>
        <v>#N/A</v>
      </c>
      <c r="G334" s="14" t="e">
        <f>IF(E334="","",SUMIFS('Investment Calculator'!$F$30:$F$404,'Investment Calculator'!$C$30:$C$404,"&gt;="&amp;DATE(E334,1,1),'Investment Calculator'!$C$30:$C$404,"&lt;="&amp;DATE(E334,12,31)))</f>
        <v>#N/A</v>
      </c>
      <c r="H334" s="14" t="e">
        <f>IF(E334="","",SUMIFS('Investment Calculator'!$G$30:$G$404,'Investment Calculator'!$C$30:$C$404,"&gt;="&amp;DATE(E334,1,1),'Investment Calculator'!$C$30:$C$404,"&lt;="&amp;DATE(E334,12,31)))</f>
        <v>#N/A</v>
      </c>
      <c r="I334" s="14" t="e">
        <f t="shared" si="11"/>
        <v>#N/A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8" x14ac:dyDescent="0.35">
      <c r="A335" s="7"/>
      <c r="B335" s="7"/>
      <c r="C335" s="7"/>
      <c r="D335" s="7"/>
      <c r="E335" s="10" t="e">
        <f t="shared" si="10"/>
        <v>#N/A</v>
      </c>
      <c r="F335" s="14" t="e">
        <f>IF(E335="","",SUMIFS('Investment Calculator'!$E$30:$E$404,'Investment Calculator'!$C$30:$C$404,"&gt;="&amp;DATE(E335,1,1),'Investment Calculator'!$C$30:$C$404,"&lt;="&amp;DATE(E335,12,31)))</f>
        <v>#N/A</v>
      </c>
      <c r="G335" s="14" t="e">
        <f>IF(E335="","",SUMIFS('Investment Calculator'!$F$30:$F$404,'Investment Calculator'!$C$30:$C$404,"&gt;="&amp;DATE(E335,1,1),'Investment Calculator'!$C$30:$C$404,"&lt;="&amp;DATE(E335,12,31)))</f>
        <v>#N/A</v>
      </c>
      <c r="H335" s="14" t="e">
        <f>IF(E335="","",SUMIFS('Investment Calculator'!$G$30:$G$404,'Investment Calculator'!$C$30:$C$404,"&gt;="&amp;DATE(E335,1,1),'Investment Calculator'!$C$30:$C$404,"&lt;="&amp;DATE(E335,12,31)))</f>
        <v>#N/A</v>
      </c>
      <c r="I335" s="14" t="e">
        <f t="shared" si="11"/>
        <v>#N/A</v>
      </c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8" x14ac:dyDescent="0.35">
      <c r="A336" s="7"/>
      <c r="B336" s="7"/>
      <c r="C336" s="7"/>
      <c r="D336" s="7"/>
      <c r="E336" s="10" t="e">
        <f t="shared" si="10"/>
        <v>#N/A</v>
      </c>
      <c r="F336" s="14" t="e">
        <f>IF(E336="","",SUMIFS('Investment Calculator'!$E$30:$E$404,'Investment Calculator'!$C$30:$C$404,"&gt;="&amp;DATE(E336,1,1),'Investment Calculator'!$C$30:$C$404,"&lt;="&amp;DATE(E336,12,31)))</f>
        <v>#N/A</v>
      </c>
      <c r="G336" s="14" t="e">
        <f>IF(E336="","",SUMIFS('Investment Calculator'!$F$30:$F$404,'Investment Calculator'!$C$30:$C$404,"&gt;="&amp;DATE(E336,1,1),'Investment Calculator'!$C$30:$C$404,"&lt;="&amp;DATE(E336,12,31)))</f>
        <v>#N/A</v>
      </c>
      <c r="H336" s="14" t="e">
        <f>IF(E336="","",SUMIFS('Investment Calculator'!$G$30:$G$404,'Investment Calculator'!$C$30:$C$404,"&gt;="&amp;DATE(E336,1,1),'Investment Calculator'!$C$30:$C$404,"&lt;="&amp;DATE(E336,12,31)))</f>
        <v>#N/A</v>
      </c>
      <c r="I336" s="14" t="e">
        <f t="shared" si="11"/>
        <v>#N/A</v>
      </c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8" x14ac:dyDescent="0.35">
      <c r="A337" s="7"/>
      <c r="B337" s="7"/>
      <c r="C337" s="7"/>
      <c r="D337" s="7"/>
      <c r="E337" s="10" t="e">
        <f t="shared" si="10"/>
        <v>#N/A</v>
      </c>
      <c r="F337" s="14" t="e">
        <f>IF(E337="","",SUMIFS('Investment Calculator'!$E$30:$E$404,'Investment Calculator'!$C$30:$C$404,"&gt;="&amp;DATE(E337,1,1),'Investment Calculator'!$C$30:$C$404,"&lt;="&amp;DATE(E337,12,31)))</f>
        <v>#N/A</v>
      </c>
      <c r="G337" s="14" t="e">
        <f>IF(E337="","",SUMIFS('Investment Calculator'!$F$30:$F$404,'Investment Calculator'!$C$30:$C$404,"&gt;="&amp;DATE(E337,1,1),'Investment Calculator'!$C$30:$C$404,"&lt;="&amp;DATE(E337,12,31)))</f>
        <v>#N/A</v>
      </c>
      <c r="H337" s="14" t="e">
        <f>IF(E337="","",SUMIFS('Investment Calculator'!$G$30:$G$404,'Investment Calculator'!$C$30:$C$404,"&gt;="&amp;DATE(E337,1,1),'Investment Calculator'!$C$30:$C$404,"&lt;="&amp;DATE(E337,12,31)))</f>
        <v>#N/A</v>
      </c>
      <c r="I337" s="14" t="e">
        <f t="shared" si="11"/>
        <v>#N/A</v>
      </c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8" x14ac:dyDescent="0.35">
      <c r="A338" s="7"/>
      <c r="B338" s="7"/>
      <c r="C338" s="7"/>
      <c r="D338" s="7"/>
      <c r="E338" s="10" t="e">
        <f t="shared" si="10"/>
        <v>#N/A</v>
      </c>
      <c r="F338" s="14" t="e">
        <f>IF(E338="","",SUMIFS('Investment Calculator'!$E$30:$E$404,'Investment Calculator'!$C$30:$C$404,"&gt;="&amp;DATE(E338,1,1),'Investment Calculator'!$C$30:$C$404,"&lt;="&amp;DATE(E338,12,31)))</f>
        <v>#N/A</v>
      </c>
      <c r="G338" s="14" t="e">
        <f>IF(E338="","",SUMIFS('Investment Calculator'!$F$30:$F$404,'Investment Calculator'!$C$30:$C$404,"&gt;="&amp;DATE(E338,1,1),'Investment Calculator'!$C$30:$C$404,"&lt;="&amp;DATE(E338,12,31)))</f>
        <v>#N/A</v>
      </c>
      <c r="H338" s="14" t="e">
        <f>IF(E338="","",SUMIFS('Investment Calculator'!$G$30:$G$404,'Investment Calculator'!$C$30:$C$404,"&gt;="&amp;DATE(E338,1,1),'Investment Calculator'!$C$30:$C$404,"&lt;="&amp;DATE(E338,12,31)))</f>
        <v>#N/A</v>
      </c>
      <c r="I338" s="14" t="e">
        <f t="shared" si="11"/>
        <v>#N/A</v>
      </c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8" x14ac:dyDescent="0.35">
      <c r="A339" s="7"/>
      <c r="B339" s="7"/>
      <c r="C339" s="7"/>
      <c r="D339" s="7"/>
      <c r="E339" s="10" t="e">
        <f t="shared" si="10"/>
        <v>#N/A</v>
      </c>
      <c r="F339" s="14" t="e">
        <f>IF(E339="","",SUMIFS('Investment Calculator'!$E$30:$E$404,'Investment Calculator'!$C$30:$C$404,"&gt;="&amp;DATE(E339,1,1),'Investment Calculator'!$C$30:$C$404,"&lt;="&amp;DATE(E339,12,31)))</f>
        <v>#N/A</v>
      </c>
      <c r="G339" s="14" t="e">
        <f>IF(E339="","",SUMIFS('Investment Calculator'!$F$30:$F$404,'Investment Calculator'!$C$30:$C$404,"&gt;="&amp;DATE(E339,1,1),'Investment Calculator'!$C$30:$C$404,"&lt;="&amp;DATE(E339,12,31)))</f>
        <v>#N/A</v>
      </c>
      <c r="H339" s="14" t="e">
        <f>IF(E339="","",SUMIFS('Investment Calculator'!$G$30:$G$404,'Investment Calculator'!$C$30:$C$404,"&gt;="&amp;DATE(E339,1,1),'Investment Calculator'!$C$30:$C$404,"&lt;="&amp;DATE(E339,12,31)))</f>
        <v>#N/A</v>
      </c>
      <c r="I339" s="14" t="e">
        <f t="shared" si="11"/>
        <v>#N/A</v>
      </c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8" x14ac:dyDescent="0.35">
      <c r="A340" s="7"/>
      <c r="B340" s="7"/>
      <c r="C340" s="7"/>
      <c r="D340" s="7"/>
      <c r="E340" s="10" t="e">
        <f t="shared" si="10"/>
        <v>#N/A</v>
      </c>
      <c r="F340" s="14" t="e">
        <f>IF(E340="","",SUMIFS('Investment Calculator'!$E$30:$E$404,'Investment Calculator'!$C$30:$C$404,"&gt;="&amp;DATE(E340,1,1),'Investment Calculator'!$C$30:$C$404,"&lt;="&amp;DATE(E340,12,31)))</f>
        <v>#N/A</v>
      </c>
      <c r="G340" s="14" t="e">
        <f>IF(E340="","",SUMIFS('Investment Calculator'!$F$30:$F$404,'Investment Calculator'!$C$30:$C$404,"&gt;="&amp;DATE(E340,1,1),'Investment Calculator'!$C$30:$C$404,"&lt;="&amp;DATE(E340,12,31)))</f>
        <v>#N/A</v>
      </c>
      <c r="H340" s="14" t="e">
        <f>IF(E340="","",SUMIFS('Investment Calculator'!$G$30:$G$404,'Investment Calculator'!$C$30:$C$404,"&gt;="&amp;DATE(E340,1,1),'Investment Calculator'!$C$30:$C$404,"&lt;="&amp;DATE(E340,12,31)))</f>
        <v>#N/A</v>
      </c>
      <c r="I340" s="14" t="e">
        <f t="shared" si="11"/>
        <v>#N/A</v>
      </c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8" x14ac:dyDescent="0.35">
      <c r="A341" s="7"/>
      <c r="B341" s="7"/>
      <c r="C341" s="7"/>
      <c r="D341" s="7"/>
      <c r="E341" s="10" t="e">
        <f t="shared" si="10"/>
        <v>#N/A</v>
      </c>
      <c r="F341" s="14" t="e">
        <f>IF(E341="","",SUMIFS('Investment Calculator'!$E$30:$E$404,'Investment Calculator'!$C$30:$C$404,"&gt;="&amp;DATE(E341,1,1),'Investment Calculator'!$C$30:$C$404,"&lt;="&amp;DATE(E341,12,31)))</f>
        <v>#N/A</v>
      </c>
      <c r="G341" s="14" t="e">
        <f>IF(E341="","",SUMIFS('Investment Calculator'!$F$30:$F$404,'Investment Calculator'!$C$30:$C$404,"&gt;="&amp;DATE(E341,1,1),'Investment Calculator'!$C$30:$C$404,"&lt;="&amp;DATE(E341,12,31)))</f>
        <v>#N/A</v>
      </c>
      <c r="H341" s="14" t="e">
        <f>IF(E341="","",SUMIFS('Investment Calculator'!$G$30:$G$404,'Investment Calculator'!$C$30:$C$404,"&gt;="&amp;DATE(E341,1,1),'Investment Calculator'!$C$30:$C$404,"&lt;="&amp;DATE(E341,12,31)))</f>
        <v>#N/A</v>
      </c>
      <c r="I341" s="14" t="e">
        <f t="shared" si="11"/>
        <v>#N/A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8" x14ac:dyDescent="0.35">
      <c r="A342" s="7"/>
      <c r="B342" s="7"/>
      <c r="C342" s="7"/>
      <c r="D342" s="7"/>
      <c r="E342" s="10" t="e">
        <f t="shared" si="10"/>
        <v>#N/A</v>
      </c>
      <c r="F342" s="14" t="e">
        <f>IF(E342="","",SUMIFS('Investment Calculator'!$E$30:$E$404,'Investment Calculator'!$C$30:$C$404,"&gt;="&amp;DATE(E342,1,1),'Investment Calculator'!$C$30:$C$404,"&lt;="&amp;DATE(E342,12,31)))</f>
        <v>#N/A</v>
      </c>
      <c r="G342" s="14" t="e">
        <f>IF(E342="","",SUMIFS('Investment Calculator'!$F$30:$F$404,'Investment Calculator'!$C$30:$C$404,"&gt;="&amp;DATE(E342,1,1),'Investment Calculator'!$C$30:$C$404,"&lt;="&amp;DATE(E342,12,31)))</f>
        <v>#N/A</v>
      </c>
      <c r="H342" s="14" t="e">
        <f>IF(E342="","",SUMIFS('Investment Calculator'!$G$30:$G$404,'Investment Calculator'!$C$30:$C$404,"&gt;="&amp;DATE(E342,1,1),'Investment Calculator'!$C$30:$C$404,"&lt;="&amp;DATE(E342,12,31)))</f>
        <v>#N/A</v>
      </c>
      <c r="I342" s="14" t="e">
        <f t="shared" si="11"/>
        <v>#N/A</v>
      </c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8" x14ac:dyDescent="0.35">
      <c r="A343" s="7"/>
      <c r="B343" s="7"/>
      <c r="C343" s="7"/>
      <c r="D343" s="7"/>
      <c r="E343" s="10" t="e">
        <f t="shared" si="10"/>
        <v>#N/A</v>
      </c>
      <c r="F343" s="14" t="e">
        <f>IF(E343="","",SUMIFS('Investment Calculator'!$E$30:$E$404,'Investment Calculator'!$C$30:$C$404,"&gt;="&amp;DATE(E343,1,1),'Investment Calculator'!$C$30:$C$404,"&lt;="&amp;DATE(E343,12,31)))</f>
        <v>#N/A</v>
      </c>
      <c r="G343" s="14" t="e">
        <f>IF(E343="","",SUMIFS('Investment Calculator'!$F$30:$F$404,'Investment Calculator'!$C$30:$C$404,"&gt;="&amp;DATE(E343,1,1),'Investment Calculator'!$C$30:$C$404,"&lt;="&amp;DATE(E343,12,31)))</f>
        <v>#N/A</v>
      </c>
      <c r="H343" s="14" t="e">
        <f>IF(E343="","",SUMIFS('Investment Calculator'!$G$30:$G$404,'Investment Calculator'!$C$30:$C$404,"&gt;="&amp;DATE(E343,1,1),'Investment Calculator'!$C$30:$C$404,"&lt;="&amp;DATE(E343,12,31)))</f>
        <v>#N/A</v>
      </c>
      <c r="I343" s="14" t="e">
        <f t="shared" si="11"/>
        <v>#N/A</v>
      </c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8" x14ac:dyDescent="0.35">
      <c r="A344" s="7"/>
      <c r="B344" s="7"/>
      <c r="C344" s="7"/>
      <c r="D344" s="7"/>
      <c r="E344" s="10" t="e">
        <f t="shared" si="10"/>
        <v>#N/A</v>
      </c>
      <c r="F344" s="14" t="e">
        <f>IF(E344="","",SUMIFS('Investment Calculator'!$E$30:$E$404,'Investment Calculator'!$C$30:$C$404,"&gt;="&amp;DATE(E344,1,1),'Investment Calculator'!$C$30:$C$404,"&lt;="&amp;DATE(E344,12,31)))</f>
        <v>#N/A</v>
      </c>
      <c r="G344" s="14" t="e">
        <f>IF(E344="","",SUMIFS('Investment Calculator'!$F$30:$F$404,'Investment Calculator'!$C$30:$C$404,"&gt;="&amp;DATE(E344,1,1),'Investment Calculator'!$C$30:$C$404,"&lt;="&amp;DATE(E344,12,31)))</f>
        <v>#N/A</v>
      </c>
      <c r="H344" s="14" t="e">
        <f>IF(E344="","",SUMIFS('Investment Calculator'!$G$30:$G$404,'Investment Calculator'!$C$30:$C$404,"&gt;="&amp;DATE(E344,1,1),'Investment Calculator'!$C$30:$C$404,"&lt;="&amp;DATE(E344,12,31)))</f>
        <v>#N/A</v>
      </c>
      <c r="I344" s="14" t="e">
        <f t="shared" si="11"/>
        <v>#N/A</v>
      </c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8" x14ac:dyDescent="0.35">
      <c r="A345" s="7"/>
      <c r="B345" s="7"/>
      <c r="C345" s="7"/>
      <c r="D345" s="7"/>
      <c r="E345" s="10" t="e">
        <f t="shared" si="10"/>
        <v>#N/A</v>
      </c>
      <c r="F345" s="14" t="e">
        <f>IF(E345="","",SUMIFS('Investment Calculator'!$E$30:$E$404,'Investment Calculator'!$C$30:$C$404,"&gt;="&amp;DATE(E345,1,1),'Investment Calculator'!$C$30:$C$404,"&lt;="&amp;DATE(E345,12,31)))</f>
        <v>#N/A</v>
      </c>
      <c r="G345" s="14" t="e">
        <f>IF(E345="","",SUMIFS('Investment Calculator'!$F$30:$F$404,'Investment Calculator'!$C$30:$C$404,"&gt;="&amp;DATE(E345,1,1),'Investment Calculator'!$C$30:$C$404,"&lt;="&amp;DATE(E345,12,31)))</f>
        <v>#N/A</v>
      </c>
      <c r="H345" s="14" t="e">
        <f>IF(E345="","",SUMIFS('Investment Calculator'!$G$30:$G$404,'Investment Calculator'!$C$30:$C$404,"&gt;="&amp;DATE(E345,1,1),'Investment Calculator'!$C$30:$C$404,"&lt;="&amp;DATE(E345,12,31)))</f>
        <v>#N/A</v>
      </c>
      <c r="I345" s="14" t="e">
        <f t="shared" si="11"/>
        <v>#N/A</v>
      </c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8" x14ac:dyDescent="0.35">
      <c r="A346" s="7"/>
      <c r="B346" s="7"/>
      <c r="C346" s="7"/>
      <c r="D346" s="7"/>
      <c r="E346" s="10" t="e">
        <f t="shared" si="10"/>
        <v>#N/A</v>
      </c>
      <c r="F346" s="14" t="e">
        <f>IF(E346="","",SUMIFS('Investment Calculator'!$E$30:$E$404,'Investment Calculator'!$C$30:$C$404,"&gt;="&amp;DATE(E346,1,1),'Investment Calculator'!$C$30:$C$404,"&lt;="&amp;DATE(E346,12,31)))</f>
        <v>#N/A</v>
      </c>
      <c r="G346" s="14" t="e">
        <f>IF(E346="","",SUMIFS('Investment Calculator'!$F$30:$F$404,'Investment Calculator'!$C$30:$C$404,"&gt;="&amp;DATE(E346,1,1),'Investment Calculator'!$C$30:$C$404,"&lt;="&amp;DATE(E346,12,31)))</f>
        <v>#N/A</v>
      </c>
      <c r="H346" s="14" t="e">
        <f>IF(E346="","",SUMIFS('Investment Calculator'!$G$30:$G$404,'Investment Calculator'!$C$30:$C$404,"&gt;="&amp;DATE(E346,1,1),'Investment Calculator'!$C$30:$C$404,"&lt;="&amp;DATE(E346,12,31)))</f>
        <v>#N/A</v>
      </c>
      <c r="I346" s="14" t="e">
        <f t="shared" si="11"/>
        <v>#N/A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8" x14ac:dyDescent="0.35">
      <c r="A347" s="7"/>
      <c r="B347" s="7"/>
      <c r="C347" s="7"/>
      <c r="D347" s="7"/>
      <c r="E347" s="10" t="e">
        <f t="shared" si="10"/>
        <v>#N/A</v>
      </c>
      <c r="F347" s="14" t="e">
        <f>IF(E347="","",SUMIFS('Investment Calculator'!$E$30:$E$404,'Investment Calculator'!$C$30:$C$404,"&gt;="&amp;DATE(E347,1,1),'Investment Calculator'!$C$30:$C$404,"&lt;="&amp;DATE(E347,12,31)))</f>
        <v>#N/A</v>
      </c>
      <c r="G347" s="14" t="e">
        <f>IF(E347="","",SUMIFS('Investment Calculator'!$F$30:$F$404,'Investment Calculator'!$C$30:$C$404,"&gt;="&amp;DATE(E347,1,1),'Investment Calculator'!$C$30:$C$404,"&lt;="&amp;DATE(E347,12,31)))</f>
        <v>#N/A</v>
      </c>
      <c r="H347" s="14" t="e">
        <f>IF(E347="","",SUMIFS('Investment Calculator'!$G$30:$G$404,'Investment Calculator'!$C$30:$C$404,"&gt;="&amp;DATE(E347,1,1),'Investment Calculator'!$C$30:$C$404,"&lt;="&amp;DATE(E347,12,31)))</f>
        <v>#N/A</v>
      </c>
      <c r="I347" s="14" t="e">
        <f t="shared" si="11"/>
        <v>#N/A</v>
      </c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8" x14ac:dyDescent="0.35">
      <c r="A348" s="7"/>
      <c r="B348" s="7"/>
      <c r="C348" s="7"/>
      <c r="D348" s="7"/>
      <c r="E348" s="10" t="e">
        <f t="shared" si="10"/>
        <v>#N/A</v>
      </c>
      <c r="F348" s="14" t="e">
        <f>IF(E348="","",SUMIFS('Investment Calculator'!$E$30:$E$404,'Investment Calculator'!$C$30:$C$404,"&gt;="&amp;DATE(E348,1,1),'Investment Calculator'!$C$30:$C$404,"&lt;="&amp;DATE(E348,12,31)))</f>
        <v>#N/A</v>
      </c>
      <c r="G348" s="14" t="e">
        <f>IF(E348="","",SUMIFS('Investment Calculator'!$F$30:$F$404,'Investment Calculator'!$C$30:$C$404,"&gt;="&amp;DATE(E348,1,1),'Investment Calculator'!$C$30:$C$404,"&lt;="&amp;DATE(E348,12,31)))</f>
        <v>#N/A</v>
      </c>
      <c r="H348" s="14" t="e">
        <f>IF(E348="","",SUMIFS('Investment Calculator'!$G$30:$G$404,'Investment Calculator'!$C$30:$C$404,"&gt;="&amp;DATE(E348,1,1),'Investment Calculator'!$C$30:$C$404,"&lt;="&amp;DATE(E348,12,31)))</f>
        <v>#N/A</v>
      </c>
      <c r="I348" s="14" t="e">
        <f t="shared" si="11"/>
        <v>#N/A</v>
      </c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8" x14ac:dyDescent="0.35">
      <c r="A349" s="7"/>
      <c r="B349" s="7"/>
      <c r="C349" s="7"/>
      <c r="D349" s="7"/>
      <c r="E349" s="10" t="e">
        <f t="shared" si="10"/>
        <v>#N/A</v>
      </c>
      <c r="F349" s="14" t="e">
        <f>IF(E349="","",SUMIFS('Investment Calculator'!$E$30:$E$404,'Investment Calculator'!$C$30:$C$404,"&gt;="&amp;DATE(E349,1,1),'Investment Calculator'!$C$30:$C$404,"&lt;="&amp;DATE(E349,12,31)))</f>
        <v>#N/A</v>
      </c>
      <c r="G349" s="14" t="e">
        <f>IF(E349="","",SUMIFS('Investment Calculator'!$F$30:$F$404,'Investment Calculator'!$C$30:$C$404,"&gt;="&amp;DATE(E349,1,1),'Investment Calculator'!$C$30:$C$404,"&lt;="&amp;DATE(E349,12,31)))</f>
        <v>#N/A</v>
      </c>
      <c r="H349" s="14" t="e">
        <f>IF(E349="","",SUMIFS('Investment Calculator'!$G$30:$G$404,'Investment Calculator'!$C$30:$C$404,"&gt;="&amp;DATE(E349,1,1),'Investment Calculator'!$C$30:$C$404,"&lt;="&amp;DATE(E349,12,31)))</f>
        <v>#N/A</v>
      </c>
      <c r="I349" s="14" t="e">
        <f t="shared" si="11"/>
        <v>#N/A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8" x14ac:dyDescent="0.35">
      <c r="A350" s="7"/>
      <c r="B350" s="7"/>
      <c r="C350" s="7"/>
      <c r="D350" s="7"/>
      <c r="E350" s="10" t="e">
        <f t="shared" si="10"/>
        <v>#N/A</v>
      </c>
      <c r="F350" s="14" t="e">
        <f>IF(E350="","",SUMIFS('Investment Calculator'!$E$30:$E$404,'Investment Calculator'!$C$30:$C$404,"&gt;="&amp;DATE(E350,1,1),'Investment Calculator'!$C$30:$C$404,"&lt;="&amp;DATE(E350,12,31)))</f>
        <v>#N/A</v>
      </c>
      <c r="G350" s="14" t="e">
        <f>IF(E350="","",SUMIFS('Investment Calculator'!$F$30:$F$404,'Investment Calculator'!$C$30:$C$404,"&gt;="&amp;DATE(E350,1,1),'Investment Calculator'!$C$30:$C$404,"&lt;="&amp;DATE(E350,12,31)))</f>
        <v>#N/A</v>
      </c>
      <c r="H350" s="14" t="e">
        <f>IF(E350="","",SUMIFS('Investment Calculator'!$G$30:$G$404,'Investment Calculator'!$C$30:$C$404,"&gt;="&amp;DATE(E350,1,1),'Investment Calculator'!$C$30:$C$404,"&lt;="&amp;DATE(E350,12,31)))</f>
        <v>#N/A</v>
      </c>
      <c r="I350" s="14" t="e">
        <f t="shared" si="11"/>
        <v>#N/A</v>
      </c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8" x14ac:dyDescent="0.35">
      <c r="A351" s="7"/>
      <c r="B351" s="7"/>
      <c r="C351" s="7"/>
      <c r="D351" s="7"/>
      <c r="E351" s="10" t="e">
        <f t="shared" si="10"/>
        <v>#N/A</v>
      </c>
      <c r="F351" s="14" t="e">
        <f>IF(E351="","",SUMIFS('Investment Calculator'!$E$30:$E$404,'Investment Calculator'!$C$30:$C$404,"&gt;="&amp;DATE(E351,1,1),'Investment Calculator'!$C$30:$C$404,"&lt;="&amp;DATE(E351,12,31)))</f>
        <v>#N/A</v>
      </c>
      <c r="G351" s="14" t="e">
        <f>IF(E351="","",SUMIFS('Investment Calculator'!$F$30:$F$404,'Investment Calculator'!$C$30:$C$404,"&gt;="&amp;DATE(E351,1,1),'Investment Calculator'!$C$30:$C$404,"&lt;="&amp;DATE(E351,12,31)))</f>
        <v>#N/A</v>
      </c>
      <c r="H351" s="14" t="e">
        <f>IF(E351="","",SUMIFS('Investment Calculator'!$G$30:$G$404,'Investment Calculator'!$C$30:$C$404,"&gt;="&amp;DATE(E351,1,1),'Investment Calculator'!$C$30:$C$404,"&lt;="&amp;DATE(E351,12,31)))</f>
        <v>#N/A</v>
      </c>
      <c r="I351" s="14" t="e">
        <f t="shared" si="11"/>
        <v>#N/A</v>
      </c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8" x14ac:dyDescent="0.35">
      <c r="A352" s="7"/>
      <c r="B352" s="7"/>
      <c r="C352" s="7"/>
      <c r="D352" s="7"/>
      <c r="E352" s="10" t="e">
        <f t="shared" si="10"/>
        <v>#N/A</v>
      </c>
      <c r="F352" s="14" t="e">
        <f>IF(E352="","",SUMIFS('Investment Calculator'!$E$30:$E$404,'Investment Calculator'!$C$30:$C$404,"&gt;="&amp;DATE(E352,1,1),'Investment Calculator'!$C$30:$C$404,"&lt;="&amp;DATE(E352,12,31)))</f>
        <v>#N/A</v>
      </c>
      <c r="G352" s="14" t="e">
        <f>IF(E352="","",SUMIFS('Investment Calculator'!$F$30:$F$404,'Investment Calculator'!$C$30:$C$404,"&gt;="&amp;DATE(E352,1,1),'Investment Calculator'!$C$30:$C$404,"&lt;="&amp;DATE(E352,12,31)))</f>
        <v>#N/A</v>
      </c>
      <c r="H352" s="14" t="e">
        <f>IF(E352="","",SUMIFS('Investment Calculator'!$G$30:$G$404,'Investment Calculator'!$C$30:$C$404,"&gt;="&amp;DATE(E352,1,1),'Investment Calculator'!$C$30:$C$404,"&lt;="&amp;DATE(E352,12,31)))</f>
        <v>#N/A</v>
      </c>
      <c r="I352" s="14" t="e">
        <f t="shared" si="11"/>
        <v>#N/A</v>
      </c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8" x14ac:dyDescent="0.35">
      <c r="A353" s="7"/>
      <c r="B353" s="7"/>
      <c r="C353" s="7"/>
      <c r="D353" s="7"/>
      <c r="E353" s="10" t="e">
        <f t="shared" si="10"/>
        <v>#N/A</v>
      </c>
      <c r="F353" s="14" t="e">
        <f>IF(E353="","",SUMIFS('Investment Calculator'!$E$30:$E$404,'Investment Calculator'!$C$30:$C$404,"&gt;="&amp;DATE(E353,1,1),'Investment Calculator'!$C$30:$C$404,"&lt;="&amp;DATE(E353,12,31)))</f>
        <v>#N/A</v>
      </c>
      <c r="G353" s="14" t="e">
        <f>IF(E353="","",SUMIFS('Investment Calculator'!$F$30:$F$404,'Investment Calculator'!$C$30:$C$404,"&gt;="&amp;DATE(E353,1,1),'Investment Calculator'!$C$30:$C$404,"&lt;="&amp;DATE(E353,12,31)))</f>
        <v>#N/A</v>
      </c>
      <c r="H353" s="14" t="e">
        <f>IF(E353="","",SUMIFS('Investment Calculator'!$G$30:$G$404,'Investment Calculator'!$C$30:$C$404,"&gt;="&amp;DATE(E353,1,1),'Investment Calculator'!$C$30:$C$404,"&lt;="&amp;DATE(E353,12,31)))</f>
        <v>#N/A</v>
      </c>
      <c r="I353" s="14" t="e">
        <f t="shared" si="11"/>
        <v>#N/A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8" x14ac:dyDescent="0.35">
      <c r="A354" s="7"/>
      <c r="B354" s="7"/>
      <c r="C354" s="7"/>
      <c r="D354" s="7"/>
      <c r="E354" s="10" t="e">
        <f t="shared" si="10"/>
        <v>#N/A</v>
      </c>
      <c r="F354" s="14" t="e">
        <f>IF(E354="","",SUMIFS('Investment Calculator'!$E$30:$E$404,'Investment Calculator'!$C$30:$C$404,"&gt;="&amp;DATE(E354,1,1),'Investment Calculator'!$C$30:$C$404,"&lt;="&amp;DATE(E354,12,31)))</f>
        <v>#N/A</v>
      </c>
      <c r="G354" s="14" t="e">
        <f>IF(E354="","",SUMIFS('Investment Calculator'!$F$30:$F$404,'Investment Calculator'!$C$30:$C$404,"&gt;="&amp;DATE(E354,1,1),'Investment Calculator'!$C$30:$C$404,"&lt;="&amp;DATE(E354,12,31)))</f>
        <v>#N/A</v>
      </c>
      <c r="H354" s="14" t="e">
        <f>IF(E354="","",SUMIFS('Investment Calculator'!$G$30:$G$404,'Investment Calculator'!$C$30:$C$404,"&gt;="&amp;DATE(E354,1,1),'Investment Calculator'!$C$30:$C$404,"&lt;="&amp;DATE(E354,12,31)))</f>
        <v>#N/A</v>
      </c>
      <c r="I354" s="14" t="e">
        <f t="shared" si="11"/>
        <v>#N/A</v>
      </c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8" x14ac:dyDescent="0.35">
      <c r="A355" s="7"/>
      <c r="B355" s="7"/>
      <c r="C355" s="7"/>
      <c r="D355" s="7"/>
      <c r="E355" s="10" t="e">
        <f t="shared" si="10"/>
        <v>#N/A</v>
      </c>
      <c r="F355" s="14" t="e">
        <f>IF(E355="","",SUMIFS('Investment Calculator'!$E$30:$E$404,'Investment Calculator'!$C$30:$C$404,"&gt;="&amp;DATE(E355,1,1),'Investment Calculator'!$C$30:$C$404,"&lt;="&amp;DATE(E355,12,31)))</f>
        <v>#N/A</v>
      </c>
      <c r="G355" s="14" t="e">
        <f>IF(E355="","",SUMIFS('Investment Calculator'!$F$30:$F$404,'Investment Calculator'!$C$30:$C$404,"&gt;="&amp;DATE(E355,1,1),'Investment Calculator'!$C$30:$C$404,"&lt;="&amp;DATE(E355,12,31)))</f>
        <v>#N/A</v>
      </c>
      <c r="H355" s="14" t="e">
        <f>IF(E355="","",SUMIFS('Investment Calculator'!$G$30:$G$404,'Investment Calculator'!$C$30:$C$404,"&gt;="&amp;DATE(E355,1,1),'Investment Calculator'!$C$30:$C$404,"&lt;="&amp;DATE(E355,12,31)))</f>
        <v>#N/A</v>
      </c>
      <c r="I355" s="14" t="e">
        <f t="shared" si="11"/>
        <v>#N/A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8" x14ac:dyDescent="0.35">
      <c r="A356" s="7"/>
      <c r="B356" s="7"/>
      <c r="C356" s="7"/>
      <c r="D356" s="7"/>
      <c r="E356" s="10" t="e">
        <f t="shared" si="10"/>
        <v>#N/A</v>
      </c>
      <c r="F356" s="14" t="e">
        <f>IF(E356="","",SUMIFS('Investment Calculator'!$E$30:$E$404,'Investment Calculator'!$C$30:$C$404,"&gt;="&amp;DATE(E356,1,1),'Investment Calculator'!$C$30:$C$404,"&lt;="&amp;DATE(E356,12,31)))</f>
        <v>#N/A</v>
      </c>
      <c r="G356" s="14" t="e">
        <f>IF(E356="","",SUMIFS('Investment Calculator'!$F$30:$F$404,'Investment Calculator'!$C$30:$C$404,"&gt;="&amp;DATE(E356,1,1),'Investment Calculator'!$C$30:$C$404,"&lt;="&amp;DATE(E356,12,31)))</f>
        <v>#N/A</v>
      </c>
      <c r="H356" s="14" t="e">
        <f>IF(E356="","",SUMIFS('Investment Calculator'!$G$30:$G$404,'Investment Calculator'!$C$30:$C$404,"&gt;="&amp;DATE(E356,1,1),'Investment Calculator'!$C$30:$C$404,"&lt;="&amp;DATE(E356,12,31)))</f>
        <v>#N/A</v>
      </c>
      <c r="I356" s="14" t="e">
        <f t="shared" si="11"/>
        <v>#N/A</v>
      </c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8" x14ac:dyDescent="0.35">
      <c r="A357" s="7"/>
      <c r="B357" s="7"/>
      <c r="C357" s="7"/>
      <c r="D357" s="7"/>
      <c r="E357" s="10" t="e">
        <f t="shared" si="10"/>
        <v>#N/A</v>
      </c>
      <c r="F357" s="14" t="e">
        <f>IF(E357="","",SUMIFS('Investment Calculator'!$E$30:$E$404,'Investment Calculator'!$C$30:$C$404,"&gt;="&amp;DATE(E357,1,1),'Investment Calculator'!$C$30:$C$404,"&lt;="&amp;DATE(E357,12,31)))</f>
        <v>#N/A</v>
      </c>
      <c r="G357" s="14" t="e">
        <f>IF(E357="","",SUMIFS('Investment Calculator'!$F$30:$F$404,'Investment Calculator'!$C$30:$C$404,"&gt;="&amp;DATE(E357,1,1),'Investment Calculator'!$C$30:$C$404,"&lt;="&amp;DATE(E357,12,31)))</f>
        <v>#N/A</v>
      </c>
      <c r="H357" s="14" t="e">
        <f>IF(E357="","",SUMIFS('Investment Calculator'!$G$30:$G$404,'Investment Calculator'!$C$30:$C$404,"&gt;="&amp;DATE(E357,1,1),'Investment Calculator'!$C$30:$C$404,"&lt;="&amp;DATE(E357,12,31)))</f>
        <v>#N/A</v>
      </c>
      <c r="I357" s="14" t="e">
        <f t="shared" si="11"/>
        <v>#N/A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8" x14ac:dyDescent="0.35">
      <c r="A358" s="7"/>
      <c r="B358" s="7"/>
      <c r="C358" s="7"/>
      <c r="D358" s="7"/>
      <c r="E358" s="10" t="e">
        <f t="shared" si="10"/>
        <v>#N/A</v>
      </c>
      <c r="F358" s="14" t="e">
        <f>IF(E358="","",SUMIFS('Investment Calculator'!$E$30:$E$404,'Investment Calculator'!$C$30:$C$404,"&gt;="&amp;DATE(E358,1,1),'Investment Calculator'!$C$30:$C$404,"&lt;="&amp;DATE(E358,12,31)))</f>
        <v>#N/A</v>
      </c>
      <c r="G358" s="14" t="e">
        <f>IF(E358="","",SUMIFS('Investment Calculator'!$F$30:$F$404,'Investment Calculator'!$C$30:$C$404,"&gt;="&amp;DATE(E358,1,1),'Investment Calculator'!$C$30:$C$404,"&lt;="&amp;DATE(E358,12,31)))</f>
        <v>#N/A</v>
      </c>
      <c r="H358" s="14" t="e">
        <f>IF(E358="","",SUMIFS('Investment Calculator'!$G$30:$G$404,'Investment Calculator'!$C$30:$C$404,"&gt;="&amp;DATE(E358,1,1),'Investment Calculator'!$C$30:$C$404,"&lt;="&amp;DATE(E358,12,31)))</f>
        <v>#N/A</v>
      </c>
      <c r="I358" s="14" t="e">
        <f t="shared" si="11"/>
        <v>#N/A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8" x14ac:dyDescent="0.35">
      <c r="A359" s="7"/>
      <c r="B359" s="7"/>
      <c r="C359" s="7"/>
      <c r="D359" s="7"/>
      <c r="E359" s="10" t="e">
        <f t="shared" si="10"/>
        <v>#N/A</v>
      </c>
      <c r="F359" s="14" t="e">
        <f>IF(E359="","",SUMIFS('Investment Calculator'!$E$30:$E$404,'Investment Calculator'!$C$30:$C$404,"&gt;="&amp;DATE(E359,1,1),'Investment Calculator'!$C$30:$C$404,"&lt;="&amp;DATE(E359,12,31)))</f>
        <v>#N/A</v>
      </c>
      <c r="G359" s="14" t="e">
        <f>IF(E359="","",SUMIFS('Investment Calculator'!$F$30:$F$404,'Investment Calculator'!$C$30:$C$404,"&gt;="&amp;DATE(E359,1,1),'Investment Calculator'!$C$30:$C$404,"&lt;="&amp;DATE(E359,12,31)))</f>
        <v>#N/A</v>
      </c>
      <c r="H359" s="14" t="e">
        <f>IF(E359="","",SUMIFS('Investment Calculator'!$G$30:$G$404,'Investment Calculator'!$C$30:$C$404,"&gt;="&amp;DATE(E359,1,1),'Investment Calculator'!$C$30:$C$404,"&lt;="&amp;DATE(E359,12,31)))</f>
        <v>#N/A</v>
      </c>
      <c r="I359" s="14" t="e">
        <f t="shared" si="11"/>
        <v>#N/A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8" x14ac:dyDescent="0.35">
      <c r="A360" s="7"/>
      <c r="B360" s="7"/>
      <c r="C360" s="7"/>
      <c r="D360" s="7"/>
      <c r="E360" s="10" t="e">
        <f t="shared" si="10"/>
        <v>#N/A</v>
      </c>
      <c r="F360" s="14" t="e">
        <f>IF(E360="","",SUMIFS('Investment Calculator'!$E$30:$E$404,'Investment Calculator'!$C$30:$C$404,"&gt;="&amp;DATE(E360,1,1),'Investment Calculator'!$C$30:$C$404,"&lt;="&amp;DATE(E360,12,31)))</f>
        <v>#N/A</v>
      </c>
      <c r="G360" s="14" t="e">
        <f>IF(E360="","",SUMIFS('Investment Calculator'!$F$30:$F$404,'Investment Calculator'!$C$30:$C$404,"&gt;="&amp;DATE(E360,1,1),'Investment Calculator'!$C$30:$C$404,"&lt;="&amp;DATE(E360,12,31)))</f>
        <v>#N/A</v>
      </c>
      <c r="H360" s="14" t="e">
        <f>IF(E360="","",SUMIFS('Investment Calculator'!$G$30:$G$404,'Investment Calculator'!$C$30:$C$404,"&gt;="&amp;DATE(E360,1,1),'Investment Calculator'!$C$30:$C$404,"&lt;="&amp;DATE(E360,12,31)))</f>
        <v>#N/A</v>
      </c>
      <c r="I360" s="14" t="e">
        <f t="shared" si="11"/>
        <v>#N/A</v>
      </c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8" x14ac:dyDescent="0.35">
      <c r="A361" s="7"/>
      <c r="B361" s="7"/>
      <c r="C361" s="7"/>
      <c r="D361" s="7"/>
      <c r="E361" s="10" t="e">
        <f t="shared" si="10"/>
        <v>#N/A</v>
      </c>
      <c r="F361" s="14" t="e">
        <f>IF(E361="","",SUMIFS('Investment Calculator'!$E$30:$E$404,'Investment Calculator'!$C$30:$C$404,"&gt;="&amp;DATE(E361,1,1),'Investment Calculator'!$C$30:$C$404,"&lt;="&amp;DATE(E361,12,31)))</f>
        <v>#N/A</v>
      </c>
      <c r="G361" s="14" t="e">
        <f>IF(E361="","",SUMIFS('Investment Calculator'!$F$30:$F$404,'Investment Calculator'!$C$30:$C$404,"&gt;="&amp;DATE(E361,1,1),'Investment Calculator'!$C$30:$C$404,"&lt;="&amp;DATE(E361,12,31)))</f>
        <v>#N/A</v>
      </c>
      <c r="H361" s="14" t="e">
        <f>IF(E361="","",SUMIFS('Investment Calculator'!$G$30:$G$404,'Investment Calculator'!$C$30:$C$404,"&gt;="&amp;DATE(E361,1,1),'Investment Calculator'!$C$30:$C$404,"&lt;="&amp;DATE(E361,12,31)))</f>
        <v>#N/A</v>
      </c>
      <c r="I361" s="14" t="e">
        <f t="shared" si="11"/>
        <v>#N/A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8" x14ac:dyDescent="0.35">
      <c r="A362" s="7"/>
      <c r="B362" s="7"/>
      <c r="C362" s="7"/>
      <c r="D362" s="7"/>
      <c r="E362" s="10" t="e">
        <f t="shared" si="10"/>
        <v>#N/A</v>
      </c>
      <c r="F362" s="14" t="e">
        <f>IF(E362="","",SUMIFS('Investment Calculator'!$E$30:$E$404,'Investment Calculator'!$C$30:$C$404,"&gt;="&amp;DATE(E362,1,1),'Investment Calculator'!$C$30:$C$404,"&lt;="&amp;DATE(E362,12,31)))</f>
        <v>#N/A</v>
      </c>
      <c r="G362" s="14" t="e">
        <f>IF(E362="","",SUMIFS('Investment Calculator'!$F$30:$F$404,'Investment Calculator'!$C$30:$C$404,"&gt;="&amp;DATE(E362,1,1),'Investment Calculator'!$C$30:$C$404,"&lt;="&amp;DATE(E362,12,31)))</f>
        <v>#N/A</v>
      </c>
      <c r="H362" s="14" t="e">
        <f>IF(E362="","",SUMIFS('Investment Calculator'!$G$30:$G$404,'Investment Calculator'!$C$30:$C$404,"&gt;="&amp;DATE(E362,1,1),'Investment Calculator'!$C$30:$C$404,"&lt;="&amp;DATE(E362,12,31)))</f>
        <v>#N/A</v>
      </c>
      <c r="I362" s="14" t="e">
        <f t="shared" si="11"/>
        <v>#N/A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8" x14ac:dyDescent="0.35">
      <c r="A363" s="7"/>
      <c r="B363" s="7"/>
      <c r="C363" s="7"/>
      <c r="D363" s="7"/>
      <c r="E363" s="10" t="e">
        <f t="shared" si="10"/>
        <v>#N/A</v>
      </c>
      <c r="F363" s="14" t="e">
        <f>IF(E363="","",SUMIFS('Investment Calculator'!$E$30:$E$404,'Investment Calculator'!$C$30:$C$404,"&gt;="&amp;DATE(E363,1,1),'Investment Calculator'!$C$30:$C$404,"&lt;="&amp;DATE(E363,12,31)))</f>
        <v>#N/A</v>
      </c>
      <c r="G363" s="14" t="e">
        <f>IF(E363="","",SUMIFS('Investment Calculator'!$F$30:$F$404,'Investment Calculator'!$C$30:$C$404,"&gt;="&amp;DATE(E363,1,1),'Investment Calculator'!$C$30:$C$404,"&lt;="&amp;DATE(E363,12,31)))</f>
        <v>#N/A</v>
      </c>
      <c r="H363" s="14" t="e">
        <f>IF(E363="","",SUMIFS('Investment Calculator'!$G$30:$G$404,'Investment Calculator'!$C$30:$C$404,"&gt;="&amp;DATE(E363,1,1),'Investment Calculator'!$C$30:$C$404,"&lt;="&amp;DATE(E363,12,31)))</f>
        <v>#N/A</v>
      </c>
      <c r="I363" s="14" t="e">
        <f t="shared" si="11"/>
        <v>#N/A</v>
      </c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8" x14ac:dyDescent="0.35">
      <c r="A364" s="7"/>
      <c r="B364" s="7"/>
      <c r="C364" s="7"/>
      <c r="D364" s="7"/>
      <c r="E364" s="10" t="e">
        <f t="shared" si="10"/>
        <v>#N/A</v>
      </c>
      <c r="F364" s="14" t="e">
        <f>IF(E364="","",SUMIFS('Investment Calculator'!$E$30:$E$404,'Investment Calculator'!$C$30:$C$404,"&gt;="&amp;DATE(E364,1,1),'Investment Calculator'!$C$30:$C$404,"&lt;="&amp;DATE(E364,12,31)))</f>
        <v>#N/A</v>
      </c>
      <c r="G364" s="14" t="e">
        <f>IF(E364="","",SUMIFS('Investment Calculator'!$F$30:$F$404,'Investment Calculator'!$C$30:$C$404,"&gt;="&amp;DATE(E364,1,1),'Investment Calculator'!$C$30:$C$404,"&lt;="&amp;DATE(E364,12,31)))</f>
        <v>#N/A</v>
      </c>
      <c r="H364" s="14" t="e">
        <f>IF(E364="","",SUMIFS('Investment Calculator'!$G$30:$G$404,'Investment Calculator'!$C$30:$C$404,"&gt;="&amp;DATE(E364,1,1),'Investment Calculator'!$C$30:$C$404,"&lt;="&amp;DATE(E364,12,31)))</f>
        <v>#N/A</v>
      </c>
      <c r="I364" s="14" t="e">
        <f t="shared" si="11"/>
        <v>#N/A</v>
      </c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8" x14ac:dyDescent="0.35">
      <c r="A365" s="7"/>
      <c r="B365" s="7"/>
      <c r="C365" s="7"/>
      <c r="D365" s="7"/>
      <c r="E365" s="10" t="e">
        <f t="shared" si="10"/>
        <v>#N/A</v>
      </c>
      <c r="F365" s="14" t="e">
        <f>IF(E365="","",SUMIFS('Investment Calculator'!$E$30:$E$404,'Investment Calculator'!$C$30:$C$404,"&gt;="&amp;DATE(E365,1,1),'Investment Calculator'!$C$30:$C$404,"&lt;="&amp;DATE(E365,12,31)))</f>
        <v>#N/A</v>
      </c>
      <c r="G365" s="14" t="e">
        <f>IF(E365="","",SUMIFS('Investment Calculator'!$F$30:$F$404,'Investment Calculator'!$C$30:$C$404,"&gt;="&amp;DATE(E365,1,1),'Investment Calculator'!$C$30:$C$404,"&lt;="&amp;DATE(E365,12,31)))</f>
        <v>#N/A</v>
      </c>
      <c r="H365" s="14" t="e">
        <f>IF(E365="","",SUMIFS('Investment Calculator'!$G$30:$G$404,'Investment Calculator'!$C$30:$C$404,"&gt;="&amp;DATE(E365,1,1),'Investment Calculator'!$C$30:$C$404,"&lt;="&amp;DATE(E365,12,31)))</f>
        <v>#N/A</v>
      </c>
      <c r="I365" s="14" t="e">
        <f t="shared" si="11"/>
        <v>#N/A</v>
      </c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8" x14ac:dyDescent="0.35">
      <c r="A366" s="7"/>
      <c r="B366" s="7"/>
      <c r="C366" s="7"/>
      <c r="D366" s="7"/>
      <c r="E366" s="10" t="e">
        <f t="shared" si="10"/>
        <v>#N/A</v>
      </c>
      <c r="F366" s="14" t="e">
        <f>IF(E366="","",SUMIFS('Investment Calculator'!$E$30:$E$404,'Investment Calculator'!$C$30:$C$404,"&gt;="&amp;DATE(E366,1,1),'Investment Calculator'!$C$30:$C$404,"&lt;="&amp;DATE(E366,12,31)))</f>
        <v>#N/A</v>
      </c>
      <c r="G366" s="14" t="e">
        <f>IF(E366="","",SUMIFS('Investment Calculator'!$F$30:$F$404,'Investment Calculator'!$C$30:$C$404,"&gt;="&amp;DATE(E366,1,1),'Investment Calculator'!$C$30:$C$404,"&lt;="&amp;DATE(E366,12,31)))</f>
        <v>#N/A</v>
      </c>
      <c r="H366" s="14" t="e">
        <f>IF(E366="","",SUMIFS('Investment Calculator'!$G$30:$G$404,'Investment Calculator'!$C$30:$C$404,"&gt;="&amp;DATE(E366,1,1),'Investment Calculator'!$C$30:$C$404,"&lt;="&amp;DATE(E366,12,31)))</f>
        <v>#N/A</v>
      </c>
      <c r="I366" s="14" t="e">
        <f t="shared" si="11"/>
        <v>#N/A</v>
      </c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8" x14ac:dyDescent="0.35">
      <c r="A367" s="7"/>
      <c r="B367" s="7"/>
      <c r="C367" s="7"/>
      <c r="D367" s="7"/>
      <c r="E367" s="10" t="e">
        <f t="shared" si="10"/>
        <v>#N/A</v>
      </c>
      <c r="F367" s="14" t="e">
        <f>IF(E367="","",SUMIFS('Investment Calculator'!$E$30:$E$404,'Investment Calculator'!$C$30:$C$404,"&gt;="&amp;DATE(E367,1,1),'Investment Calculator'!$C$30:$C$404,"&lt;="&amp;DATE(E367,12,31)))</f>
        <v>#N/A</v>
      </c>
      <c r="G367" s="14" t="e">
        <f>IF(E367="","",SUMIFS('Investment Calculator'!$F$30:$F$404,'Investment Calculator'!$C$30:$C$404,"&gt;="&amp;DATE(E367,1,1),'Investment Calculator'!$C$30:$C$404,"&lt;="&amp;DATE(E367,12,31)))</f>
        <v>#N/A</v>
      </c>
      <c r="H367" s="14" t="e">
        <f>IF(E367="","",SUMIFS('Investment Calculator'!$G$30:$G$404,'Investment Calculator'!$C$30:$C$404,"&gt;="&amp;DATE(E367,1,1),'Investment Calculator'!$C$30:$C$404,"&lt;="&amp;DATE(E367,12,31)))</f>
        <v>#N/A</v>
      </c>
      <c r="I367" s="14" t="e">
        <f t="shared" si="11"/>
        <v>#N/A</v>
      </c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8" x14ac:dyDescent="0.35">
      <c r="A368" s="7"/>
      <c r="B368" s="7"/>
      <c r="C368" s="7"/>
      <c r="D368" s="7"/>
      <c r="E368" s="10" t="e">
        <f t="shared" si="10"/>
        <v>#N/A</v>
      </c>
      <c r="F368" s="14" t="e">
        <f>IF(E368="","",SUMIFS('Investment Calculator'!$E$30:$E$404,'Investment Calculator'!$C$30:$C$404,"&gt;="&amp;DATE(E368,1,1),'Investment Calculator'!$C$30:$C$404,"&lt;="&amp;DATE(E368,12,31)))</f>
        <v>#N/A</v>
      </c>
      <c r="G368" s="14" t="e">
        <f>IF(E368="","",SUMIFS('Investment Calculator'!$F$30:$F$404,'Investment Calculator'!$C$30:$C$404,"&gt;="&amp;DATE(E368,1,1),'Investment Calculator'!$C$30:$C$404,"&lt;="&amp;DATE(E368,12,31)))</f>
        <v>#N/A</v>
      </c>
      <c r="H368" s="14" t="e">
        <f>IF(E368="","",SUMIFS('Investment Calculator'!$G$30:$G$404,'Investment Calculator'!$C$30:$C$404,"&gt;="&amp;DATE(E368,1,1),'Investment Calculator'!$C$30:$C$404,"&lt;="&amp;DATE(E368,12,31)))</f>
        <v>#N/A</v>
      </c>
      <c r="I368" s="14" t="e">
        <f t="shared" si="11"/>
        <v>#N/A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8" x14ac:dyDescent="0.35">
      <c r="A369" s="7"/>
      <c r="B369" s="7"/>
      <c r="C369" s="7"/>
      <c r="D369" s="7"/>
      <c r="E369" s="10" t="e">
        <f t="shared" si="10"/>
        <v>#N/A</v>
      </c>
      <c r="F369" s="14" t="e">
        <f>IF(E369="","",SUMIFS('Investment Calculator'!$E$30:$E$404,'Investment Calculator'!$C$30:$C$404,"&gt;="&amp;DATE(E369,1,1),'Investment Calculator'!$C$30:$C$404,"&lt;="&amp;DATE(E369,12,31)))</f>
        <v>#N/A</v>
      </c>
      <c r="G369" s="14" t="e">
        <f>IF(E369="","",SUMIFS('Investment Calculator'!$F$30:$F$404,'Investment Calculator'!$C$30:$C$404,"&gt;="&amp;DATE(E369,1,1),'Investment Calculator'!$C$30:$C$404,"&lt;="&amp;DATE(E369,12,31)))</f>
        <v>#N/A</v>
      </c>
      <c r="H369" s="14" t="e">
        <f>IF(E369="","",SUMIFS('Investment Calculator'!$G$30:$G$404,'Investment Calculator'!$C$30:$C$404,"&gt;="&amp;DATE(E369,1,1),'Investment Calculator'!$C$30:$C$404,"&lt;="&amp;DATE(E369,12,31)))</f>
        <v>#N/A</v>
      </c>
      <c r="I369" s="14" t="e">
        <f t="shared" si="11"/>
        <v>#N/A</v>
      </c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8" x14ac:dyDescent="0.35">
      <c r="A370" s="7"/>
      <c r="B370" s="7"/>
      <c r="C370" s="7"/>
      <c r="D370" s="7"/>
      <c r="E370" s="10" t="e">
        <f t="shared" si="10"/>
        <v>#N/A</v>
      </c>
      <c r="F370" s="14" t="e">
        <f>IF(E370="","",SUMIFS('Investment Calculator'!$E$30:$E$404,'Investment Calculator'!$C$30:$C$404,"&gt;="&amp;DATE(E370,1,1),'Investment Calculator'!$C$30:$C$404,"&lt;="&amp;DATE(E370,12,31)))</f>
        <v>#N/A</v>
      </c>
      <c r="G370" s="14" t="e">
        <f>IF(E370="","",SUMIFS('Investment Calculator'!$F$30:$F$404,'Investment Calculator'!$C$30:$C$404,"&gt;="&amp;DATE(E370,1,1),'Investment Calculator'!$C$30:$C$404,"&lt;="&amp;DATE(E370,12,31)))</f>
        <v>#N/A</v>
      </c>
      <c r="H370" s="14" t="e">
        <f>IF(E370="","",SUMIFS('Investment Calculator'!$G$30:$G$404,'Investment Calculator'!$C$30:$C$404,"&gt;="&amp;DATE(E370,1,1),'Investment Calculator'!$C$30:$C$404,"&lt;="&amp;DATE(E370,12,31)))</f>
        <v>#N/A</v>
      </c>
      <c r="I370" s="14" t="e">
        <f t="shared" si="11"/>
        <v>#N/A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8" x14ac:dyDescent="0.35">
      <c r="A371" s="7"/>
      <c r="B371" s="7"/>
      <c r="C371" s="7"/>
      <c r="D371" s="7"/>
      <c r="E371" s="10" t="e">
        <f t="shared" si="10"/>
        <v>#N/A</v>
      </c>
      <c r="F371" s="14" t="e">
        <f>IF(E371="","",SUMIFS('Investment Calculator'!$E$30:$E$404,'Investment Calculator'!$C$30:$C$404,"&gt;="&amp;DATE(E371,1,1),'Investment Calculator'!$C$30:$C$404,"&lt;="&amp;DATE(E371,12,31)))</f>
        <v>#N/A</v>
      </c>
      <c r="G371" s="14" t="e">
        <f>IF(E371="","",SUMIFS('Investment Calculator'!$F$30:$F$404,'Investment Calculator'!$C$30:$C$404,"&gt;="&amp;DATE(E371,1,1),'Investment Calculator'!$C$30:$C$404,"&lt;="&amp;DATE(E371,12,31)))</f>
        <v>#N/A</v>
      </c>
      <c r="H371" s="14" t="e">
        <f>IF(E371="","",SUMIFS('Investment Calculator'!$G$30:$G$404,'Investment Calculator'!$C$30:$C$404,"&gt;="&amp;DATE(E371,1,1),'Investment Calculator'!$C$30:$C$404,"&lt;="&amp;DATE(E371,12,31)))</f>
        <v>#N/A</v>
      </c>
      <c r="I371" s="14" t="e">
        <f t="shared" si="11"/>
        <v>#N/A</v>
      </c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8" x14ac:dyDescent="0.35">
      <c r="A372" s="7"/>
      <c r="B372" s="7"/>
      <c r="C372" s="7"/>
      <c r="D372" s="7"/>
      <c r="E372" s="10" t="e">
        <f t="shared" si="10"/>
        <v>#N/A</v>
      </c>
      <c r="F372" s="14" t="e">
        <f>IF(E372="","",SUMIFS('Investment Calculator'!$E$30:$E$404,'Investment Calculator'!$C$30:$C$404,"&gt;="&amp;DATE(E372,1,1),'Investment Calculator'!$C$30:$C$404,"&lt;="&amp;DATE(E372,12,31)))</f>
        <v>#N/A</v>
      </c>
      <c r="G372" s="14" t="e">
        <f>IF(E372="","",SUMIFS('Investment Calculator'!$F$30:$F$404,'Investment Calculator'!$C$30:$C$404,"&gt;="&amp;DATE(E372,1,1),'Investment Calculator'!$C$30:$C$404,"&lt;="&amp;DATE(E372,12,31)))</f>
        <v>#N/A</v>
      </c>
      <c r="H372" s="14" t="e">
        <f>IF(E372="","",SUMIFS('Investment Calculator'!$G$30:$G$404,'Investment Calculator'!$C$30:$C$404,"&gt;="&amp;DATE(E372,1,1),'Investment Calculator'!$C$30:$C$404,"&lt;="&amp;DATE(E372,12,31)))</f>
        <v>#N/A</v>
      </c>
      <c r="I372" s="14" t="e">
        <f t="shared" si="11"/>
        <v>#N/A</v>
      </c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8" x14ac:dyDescent="0.35">
      <c r="A373" s="7"/>
      <c r="B373" s="7"/>
      <c r="C373" s="7"/>
      <c r="D373" s="7"/>
      <c r="E373" s="10" t="e">
        <f t="shared" si="10"/>
        <v>#N/A</v>
      </c>
      <c r="F373" s="14" t="e">
        <f>IF(E373="","",SUMIFS('Investment Calculator'!$E$30:$E$404,'Investment Calculator'!$C$30:$C$404,"&gt;="&amp;DATE(E373,1,1),'Investment Calculator'!$C$30:$C$404,"&lt;="&amp;DATE(E373,12,31)))</f>
        <v>#N/A</v>
      </c>
      <c r="G373" s="14" t="e">
        <f>IF(E373="","",SUMIFS('Investment Calculator'!$F$30:$F$404,'Investment Calculator'!$C$30:$C$404,"&gt;="&amp;DATE(E373,1,1),'Investment Calculator'!$C$30:$C$404,"&lt;="&amp;DATE(E373,12,31)))</f>
        <v>#N/A</v>
      </c>
      <c r="H373" s="14" t="e">
        <f>IF(E373="","",SUMIFS('Investment Calculator'!$G$30:$G$404,'Investment Calculator'!$C$30:$C$404,"&gt;="&amp;DATE(E373,1,1),'Investment Calculator'!$C$30:$C$404,"&lt;="&amp;DATE(E373,12,31)))</f>
        <v>#N/A</v>
      </c>
      <c r="I373" s="14" t="e">
        <f t="shared" si="11"/>
        <v>#N/A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8" x14ac:dyDescent="0.35">
      <c r="A374" s="7"/>
      <c r="B374" s="7"/>
      <c r="C374" s="7"/>
      <c r="D374" s="7"/>
      <c r="E374" s="10" t="e">
        <f t="shared" si="10"/>
        <v>#N/A</v>
      </c>
      <c r="F374" s="14" t="e">
        <f>IF(E374="","",SUMIFS('Investment Calculator'!$E$30:$E$404,'Investment Calculator'!$C$30:$C$404,"&gt;="&amp;DATE(E374,1,1),'Investment Calculator'!$C$30:$C$404,"&lt;="&amp;DATE(E374,12,31)))</f>
        <v>#N/A</v>
      </c>
      <c r="G374" s="14" t="e">
        <f>IF(E374="","",SUMIFS('Investment Calculator'!$F$30:$F$404,'Investment Calculator'!$C$30:$C$404,"&gt;="&amp;DATE(E374,1,1),'Investment Calculator'!$C$30:$C$404,"&lt;="&amp;DATE(E374,12,31)))</f>
        <v>#N/A</v>
      </c>
      <c r="H374" s="14" t="e">
        <f>IF(E374="","",SUMIFS('Investment Calculator'!$G$30:$G$404,'Investment Calculator'!$C$30:$C$404,"&gt;="&amp;DATE(E374,1,1),'Investment Calculator'!$C$30:$C$404,"&lt;="&amp;DATE(E374,12,31)))</f>
        <v>#N/A</v>
      </c>
      <c r="I374" s="14" t="e">
        <f t="shared" si="11"/>
        <v>#N/A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8" x14ac:dyDescent="0.35">
      <c r="A375" s="7"/>
      <c r="B375" s="7"/>
      <c r="C375" s="7"/>
      <c r="D375" s="7"/>
      <c r="E375" s="10" t="e">
        <f t="shared" si="10"/>
        <v>#N/A</v>
      </c>
      <c r="F375" s="14" t="e">
        <f>IF(E375="","",SUMIFS('Investment Calculator'!$E$30:$E$404,'Investment Calculator'!$C$30:$C$404,"&gt;="&amp;DATE(E375,1,1),'Investment Calculator'!$C$30:$C$404,"&lt;="&amp;DATE(E375,12,31)))</f>
        <v>#N/A</v>
      </c>
      <c r="G375" s="14" t="e">
        <f>IF(E375="","",SUMIFS('Investment Calculator'!$F$30:$F$404,'Investment Calculator'!$C$30:$C$404,"&gt;="&amp;DATE(E375,1,1),'Investment Calculator'!$C$30:$C$404,"&lt;="&amp;DATE(E375,12,31)))</f>
        <v>#N/A</v>
      </c>
      <c r="H375" s="14" t="e">
        <f>IF(E375="","",SUMIFS('Investment Calculator'!$G$30:$G$404,'Investment Calculator'!$C$30:$C$404,"&gt;="&amp;DATE(E375,1,1),'Investment Calculator'!$C$30:$C$404,"&lt;="&amp;DATE(E375,12,31)))</f>
        <v>#N/A</v>
      </c>
      <c r="I375" s="14" t="e">
        <f t="shared" si="11"/>
        <v>#N/A</v>
      </c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8" x14ac:dyDescent="0.35">
      <c r="A376" s="7"/>
      <c r="B376" s="7"/>
      <c r="C376" s="7"/>
      <c r="D376" s="7"/>
      <c r="E376" s="10" t="e">
        <f t="shared" si="10"/>
        <v>#N/A</v>
      </c>
      <c r="F376" s="14" t="e">
        <f>IF(E376="","",SUMIFS('Investment Calculator'!$E$30:$E$404,'Investment Calculator'!$C$30:$C$404,"&gt;="&amp;DATE(E376,1,1),'Investment Calculator'!$C$30:$C$404,"&lt;="&amp;DATE(E376,12,31)))</f>
        <v>#N/A</v>
      </c>
      <c r="G376" s="14" t="e">
        <f>IF(E376="","",SUMIFS('Investment Calculator'!$F$30:$F$404,'Investment Calculator'!$C$30:$C$404,"&gt;="&amp;DATE(E376,1,1),'Investment Calculator'!$C$30:$C$404,"&lt;="&amp;DATE(E376,12,31)))</f>
        <v>#N/A</v>
      </c>
      <c r="H376" s="14" t="e">
        <f>IF(E376="","",SUMIFS('Investment Calculator'!$G$30:$G$404,'Investment Calculator'!$C$30:$C$404,"&gt;="&amp;DATE(E376,1,1),'Investment Calculator'!$C$30:$C$404,"&lt;="&amp;DATE(E376,12,31)))</f>
        <v>#N/A</v>
      </c>
      <c r="I376" s="14" t="e">
        <f t="shared" si="11"/>
        <v>#N/A</v>
      </c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8" x14ac:dyDescent="0.35">
      <c r="A377" s="7"/>
      <c r="B377" s="7"/>
      <c r="C377" s="7"/>
      <c r="D377" s="7"/>
      <c r="E377" s="10" t="e">
        <f t="shared" si="10"/>
        <v>#N/A</v>
      </c>
      <c r="F377" s="14" t="e">
        <f>IF(E377="","",SUMIFS('Investment Calculator'!$E$30:$E$404,'Investment Calculator'!$C$30:$C$404,"&gt;="&amp;DATE(E377,1,1),'Investment Calculator'!$C$30:$C$404,"&lt;="&amp;DATE(E377,12,31)))</f>
        <v>#N/A</v>
      </c>
      <c r="G377" s="14" t="e">
        <f>IF(E377="","",SUMIFS('Investment Calculator'!$F$30:$F$404,'Investment Calculator'!$C$30:$C$404,"&gt;="&amp;DATE(E377,1,1),'Investment Calculator'!$C$30:$C$404,"&lt;="&amp;DATE(E377,12,31)))</f>
        <v>#N/A</v>
      </c>
      <c r="H377" s="14" t="e">
        <f>IF(E377="","",SUMIFS('Investment Calculator'!$G$30:$G$404,'Investment Calculator'!$C$30:$C$404,"&gt;="&amp;DATE(E377,1,1),'Investment Calculator'!$C$30:$C$404,"&lt;="&amp;DATE(E377,12,31)))</f>
        <v>#N/A</v>
      </c>
      <c r="I377" s="14" t="e">
        <f t="shared" si="11"/>
        <v>#N/A</v>
      </c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8" x14ac:dyDescent="0.35">
      <c r="A378" s="7"/>
      <c r="B378" s="7"/>
      <c r="C378" s="7"/>
      <c r="D378" s="7"/>
      <c r="E378" s="10" t="e">
        <f t="shared" si="10"/>
        <v>#N/A</v>
      </c>
      <c r="F378" s="14" t="e">
        <f>IF(E378="","",SUMIFS('Investment Calculator'!$E$30:$E$404,'Investment Calculator'!$C$30:$C$404,"&gt;="&amp;DATE(E378,1,1),'Investment Calculator'!$C$30:$C$404,"&lt;="&amp;DATE(E378,12,31)))</f>
        <v>#N/A</v>
      </c>
      <c r="G378" s="14" t="e">
        <f>IF(E378="","",SUMIFS('Investment Calculator'!$F$30:$F$404,'Investment Calculator'!$C$30:$C$404,"&gt;="&amp;DATE(E378,1,1),'Investment Calculator'!$C$30:$C$404,"&lt;="&amp;DATE(E378,12,31)))</f>
        <v>#N/A</v>
      </c>
      <c r="H378" s="14" t="e">
        <f>IF(E378="","",SUMIFS('Investment Calculator'!$G$30:$G$404,'Investment Calculator'!$C$30:$C$404,"&gt;="&amp;DATE(E378,1,1),'Investment Calculator'!$C$30:$C$404,"&lt;="&amp;DATE(E378,12,31)))</f>
        <v>#N/A</v>
      </c>
      <c r="I378" s="14" t="e">
        <f t="shared" si="11"/>
        <v>#N/A</v>
      </c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8" x14ac:dyDescent="0.35">
      <c r="A379" s="7"/>
      <c r="B379" s="7"/>
      <c r="C379" s="7"/>
      <c r="D379" s="7"/>
      <c r="E379" s="10" t="e">
        <f t="shared" si="10"/>
        <v>#N/A</v>
      </c>
      <c r="F379" s="14" t="e">
        <f>IF(E379="","",SUMIFS('Investment Calculator'!$E$30:$E$404,'Investment Calculator'!$C$30:$C$404,"&gt;="&amp;DATE(E379,1,1),'Investment Calculator'!$C$30:$C$404,"&lt;="&amp;DATE(E379,12,31)))</f>
        <v>#N/A</v>
      </c>
      <c r="G379" s="14" t="e">
        <f>IF(E379="","",SUMIFS('Investment Calculator'!$F$30:$F$404,'Investment Calculator'!$C$30:$C$404,"&gt;="&amp;DATE(E379,1,1),'Investment Calculator'!$C$30:$C$404,"&lt;="&amp;DATE(E379,12,31)))</f>
        <v>#N/A</v>
      </c>
      <c r="H379" s="14" t="e">
        <f>IF(E379="","",SUMIFS('Investment Calculator'!$G$30:$G$404,'Investment Calculator'!$C$30:$C$404,"&gt;="&amp;DATE(E379,1,1),'Investment Calculator'!$C$30:$C$404,"&lt;="&amp;DATE(E379,12,31)))</f>
        <v>#N/A</v>
      </c>
      <c r="I379" s="14" t="e">
        <f t="shared" si="11"/>
        <v>#N/A</v>
      </c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8" x14ac:dyDescent="0.35">
      <c r="A380" s="7"/>
      <c r="B380" s="7"/>
      <c r="C380" s="7"/>
      <c r="D380" s="7"/>
      <c r="E380" s="10" t="e">
        <f t="shared" si="10"/>
        <v>#N/A</v>
      </c>
      <c r="F380" s="14" t="e">
        <f>IF(E380="","",SUMIFS('Investment Calculator'!$E$30:$E$404,'Investment Calculator'!$C$30:$C$404,"&gt;="&amp;DATE(E380,1,1),'Investment Calculator'!$C$30:$C$404,"&lt;="&amp;DATE(E380,12,31)))</f>
        <v>#N/A</v>
      </c>
      <c r="G380" s="14" t="e">
        <f>IF(E380="","",SUMIFS('Investment Calculator'!$F$30:$F$404,'Investment Calculator'!$C$30:$C$404,"&gt;="&amp;DATE(E380,1,1),'Investment Calculator'!$C$30:$C$404,"&lt;="&amp;DATE(E380,12,31)))</f>
        <v>#N/A</v>
      </c>
      <c r="H380" s="14" t="e">
        <f>IF(E380="","",SUMIFS('Investment Calculator'!$G$30:$G$404,'Investment Calculator'!$C$30:$C$404,"&gt;="&amp;DATE(E380,1,1),'Investment Calculator'!$C$30:$C$404,"&lt;="&amp;DATE(E380,12,31)))</f>
        <v>#N/A</v>
      </c>
      <c r="I380" s="14" t="e">
        <f t="shared" si="11"/>
        <v>#N/A</v>
      </c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8" x14ac:dyDescent="0.35">
      <c r="A381" s="7"/>
      <c r="B381" s="7"/>
      <c r="C381" s="7"/>
      <c r="D381" s="7"/>
      <c r="E381" s="10" t="e">
        <f t="shared" si="10"/>
        <v>#N/A</v>
      </c>
      <c r="F381" s="14" t="e">
        <f>IF(E381="","",SUMIFS('Investment Calculator'!$E$30:$E$404,'Investment Calculator'!$C$30:$C$404,"&gt;="&amp;DATE(E381,1,1),'Investment Calculator'!$C$30:$C$404,"&lt;="&amp;DATE(E381,12,31)))</f>
        <v>#N/A</v>
      </c>
      <c r="G381" s="14" t="e">
        <f>IF(E381="","",SUMIFS('Investment Calculator'!$F$30:$F$404,'Investment Calculator'!$C$30:$C$404,"&gt;="&amp;DATE(E381,1,1),'Investment Calculator'!$C$30:$C$404,"&lt;="&amp;DATE(E381,12,31)))</f>
        <v>#N/A</v>
      </c>
      <c r="H381" s="14" t="e">
        <f>IF(E381="","",SUMIFS('Investment Calculator'!$G$30:$G$404,'Investment Calculator'!$C$30:$C$404,"&gt;="&amp;DATE(E381,1,1),'Investment Calculator'!$C$30:$C$404,"&lt;="&amp;DATE(E381,12,31)))</f>
        <v>#N/A</v>
      </c>
      <c r="I381" s="14" t="e">
        <f t="shared" si="11"/>
        <v>#N/A</v>
      </c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8" x14ac:dyDescent="0.35">
      <c r="A382" s="7"/>
      <c r="B382" s="7"/>
      <c r="C382" s="7"/>
      <c r="D382" s="7"/>
      <c r="E382" s="10" t="e">
        <f t="shared" si="10"/>
        <v>#N/A</v>
      </c>
      <c r="F382" s="14" t="e">
        <f>IF(E382="","",SUMIFS('Investment Calculator'!$E$30:$E$404,'Investment Calculator'!$C$30:$C$404,"&gt;="&amp;DATE(E382,1,1),'Investment Calculator'!$C$30:$C$404,"&lt;="&amp;DATE(E382,12,31)))</f>
        <v>#N/A</v>
      </c>
      <c r="G382" s="14" t="e">
        <f>IF(E382="","",SUMIFS('Investment Calculator'!$F$30:$F$404,'Investment Calculator'!$C$30:$C$404,"&gt;="&amp;DATE(E382,1,1),'Investment Calculator'!$C$30:$C$404,"&lt;="&amp;DATE(E382,12,31)))</f>
        <v>#N/A</v>
      </c>
      <c r="H382" s="14" t="e">
        <f>IF(E382="","",SUMIFS('Investment Calculator'!$G$30:$G$404,'Investment Calculator'!$C$30:$C$404,"&gt;="&amp;DATE(E382,1,1),'Investment Calculator'!$C$30:$C$404,"&lt;="&amp;DATE(E382,12,31)))</f>
        <v>#N/A</v>
      </c>
      <c r="I382" s="14" t="e">
        <f t="shared" si="11"/>
        <v>#N/A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8" x14ac:dyDescent="0.35">
      <c r="A383" s="7"/>
      <c r="B383" s="7"/>
      <c r="C383" s="7"/>
      <c r="D383" s="7"/>
      <c r="E383" s="10" t="e">
        <f t="shared" si="10"/>
        <v>#N/A</v>
      </c>
      <c r="F383" s="14" t="e">
        <f>IF(E383="","",SUMIFS('Investment Calculator'!$E$30:$E$404,'Investment Calculator'!$C$30:$C$404,"&gt;="&amp;DATE(E383,1,1),'Investment Calculator'!$C$30:$C$404,"&lt;="&amp;DATE(E383,12,31)))</f>
        <v>#N/A</v>
      </c>
      <c r="G383" s="14" t="e">
        <f>IF(E383="","",SUMIFS('Investment Calculator'!$F$30:$F$404,'Investment Calculator'!$C$30:$C$404,"&gt;="&amp;DATE(E383,1,1),'Investment Calculator'!$C$30:$C$404,"&lt;="&amp;DATE(E383,12,31)))</f>
        <v>#N/A</v>
      </c>
      <c r="H383" s="14" t="e">
        <f>IF(E383="","",SUMIFS('Investment Calculator'!$G$30:$G$404,'Investment Calculator'!$C$30:$C$404,"&gt;="&amp;DATE(E383,1,1),'Investment Calculator'!$C$30:$C$404,"&lt;="&amp;DATE(E383,12,31)))</f>
        <v>#N/A</v>
      </c>
      <c r="I383" s="14" t="e">
        <f t="shared" si="11"/>
        <v>#N/A</v>
      </c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8" x14ac:dyDescent="0.35">
      <c r="A384" s="7"/>
      <c r="B384" s="7"/>
      <c r="C384" s="7"/>
      <c r="D384" s="7"/>
      <c r="E384" s="10" t="e">
        <f t="shared" si="10"/>
        <v>#N/A</v>
      </c>
      <c r="F384" s="14" t="e">
        <f>IF(E384="","",SUMIFS('Investment Calculator'!$E$30:$E$404,'Investment Calculator'!$C$30:$C$404,"&gt;="&amp;DATE(E384,1,1),'Investment Calculator'!$C$30:$C$404,"&lt;="&amp;DATE(E384,12,31)))</f>
        <v>#N/A</v>
      </c>
      <c r="G384" s="14" t="e">
        <f>IF(E384="","",SUMIFS('Investment Calculator'!$F$30:$F$404,'Investment Calculator'!$C$30:$C$404,"&gt;="&amp;DATE(E384,1,1),'Investment Calculator'!$C$30:$C$404,"&lt;="&amp;DATE(E384,12,31)))</f>
        <v>#N/A</v>
      </c>
      <c r="H384" s="14" t="e">
        <f>IF(E384="","",SUMIFS('Investment Calculator'!$G$30:$G$404,'Investment Calculator'!$C$30:$C$404,"&gt;="&amp;DATE(E384,1,1),'Investment Calculator'!$C$30:$C$404,"&lt;="&amp;DATE(E384,12,31)))</f>
        <v>#N/A</v>
      </c>
      <c r="I384" s="14" t="e">
        <f t="shared" si="11"/>
        <v>#N/A</v>
      </c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8" x14ac:dyDescent="0.35">
      <c r="A385" s="7"/>
      <c r="B385" s="7"/>
      <c r="C385" s="7"/>
      <c r="D385" s="7"/>
      <c r="E385" s="10" t="e">
        <f t="shared" si="10"/>
        <v>#N/A</v>
      </c>
      <c r="F385" s="14" t="e">
        <f>IF(E385="","",SUMIFS('Investment Calculator'!$E$30:$E$404,'Investment Calculator'!$C$30:$C$404,"&gt;="&amp;DATE(E385,1,1),'Investment Calculator'!$C$30:$C$404,"&lt;="&amp;DATE(E385,12,31)))</f>
        <v>#N/A</v>
      </c>
      <c r="G385" s="14" t="e">
        <f>IF(E385="","",SUMIFS('Investment Calculator'!$F$30:$F$404,'Investment Calculator'!$C$30:$C$404,"&gt;="&amp;DATE(E385,1,1),'Investment Calculator'!$C$30:$C$404,"&lt;="&amp;DATE(E385,12,31)))</f>
        <v>#N/A</v>
      </c>
      <c r="H385" s="14" t="e">
        <f>IF(E385="","",SUMIFS('Investment Calculator'!$G$30:$G$404,'Investment Calculator'!$C$30:$C$404,"&gt;="&amp;DATE(E385,1,1),'Investment Calculator'!$C$30:$C$404,"&lt;="&amp;DATE(E385,12,31)))</f>
        <v>#N/A</v>
      </c>
      <c r="I385" s="14" t="e">
        <f t="shared" si="11"/>
        <v>#N/A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8" x14ac:dyDescent="0.35">
      <c r="A386" s="7"/>
      <c r="B386" s="7"/>
      <c r="C386" s="7"/>
      <c r="D386" s="7"/>
      <c r="E386" s="10" t="e">
        <f t="shared" si="10"/>
        <v>#N/A</v>
      </c>
      <c r="F386" s="14" t="e">
        <f>IF(E386="","",SUMIFS('Investment Calculator'!$E$30:$E$404,'Investment Calculator'!$C$30:$C$404,"&gt;="&amp;DATE(E386,1,1),'Investment Calculator'!$C$30:$C$404,"&lt;="&amp;DATE(E386,12,31)))</f>
        <v>#N/A</v>
      </c>
      <c r="G386" s="14" t="e">
        <f>IF(E386="","",SUMIFS('Investment Calculator'!$F$30:$F$404,'Investment Calculator'!$C$30:$C$404,"&gt;="&amp;DATE(E386,1,1),'Investment Calculator'!$C$30:$C$404,"&lt;="&amp;DATE(E386,12,31)))</f>
        <v>#N/A</v>
      </c>
      <c r="H386" s="14" t="e">
        <f>IF(E386="","",SUMIFS('Investment Calculator'!$G$30:$G$404,'Investment Calculator'!$C$30:$C$404,"&gt;="&amp;DATE(E386,1,1),'Investment Calculator'!$C$30:$C$404,"&lt;="&amp;DATE(E386,12,31)))</f>
        <v>#N/A</v>
      </c>
      <c r="I386" s="14" t="e">
        <f t="shared" si="11"/>
        <v>#N/A</v>
      </c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8" x14ac:dyDescent="0.35">
      <c r="A387" s="7"/>
      <c r="B387" s="7"/>
      <c r="C387" s="7"/>
      <c r="D387" s="7"/>
      <c r="E387" s="10" t="e">
        <f t="shared" si="10"/>
        <v>#N/A</v>
      </c>
      <c r="F387" s="14" t="e">
        <f>IF(E387="","",SUMIFS('Investment Calculator'!$E$30:$E$404,'Investment Calculator'!$C$30:$C$404,"&gt;="&amp;DATE(E387,1,1),'Investment Calculator'!$C$30:$C$404,"&lt;="&amp;DATE(E387,12,31)))</f>
        <v>#N/A</v>
      </c>
      <c r="G387" s="14" t="e">
        <f>IF(E387="","",SUMIFS('Investment Calculator'!$F$30:$F$404,'Investment Calculator'!$C$30:$C$404,"&gt;="&amp;DATE(E387,1,1),'Investment Calculator'!$C$30:$C$404,"&lt;="&amp;DATE(E387,12,31)))</f>
        <v>#N/A</v>
      </c>
      <c r="H387" s="14" t="e">
        <f>IF(E387="","",SUMIFS('Investment Calculator'!$G$30:$G$404,'Investment Calculator'!$C$30:$C$404,"&gt;="&amp;DATE(E387,1,1),'Investment Calculator'!$C$30:$C$404,"&lt;="&amp;DATE(E387,12,31)))</f>
        <v>#N/A</v>
      </c>
      <c r="I387" s="14" t="e">
        <f t="shared" si="11"/>
        <v>#N/A</v>
      </c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8" x14ac:dyDescent="0.35">
      <c r="A388" s="7"/>
      <c r="B388" s="7"/>
      <c r="C388" s="7"/>
      <c r="D388" s="7"/>
      <c r="E388" s="10" t="e">
        <f t="shared" ref="E388:E400" si="12">IF(E387&lt;YEAR($B$9),E387+1,NA())</f>
        <v>#N/A</v>
      </c>
      <c r="F388" s="14" t="e">
        <f>IF(E388="","",SUMIFS('Investment Calculator'!$E$30:$E$404,'Investment Calculator'!$C$30:$C$404,"&gt;="&amp;DATE(E388,1,1),'Investment Calculator'!$C$30:$C$404,"&lt;="&amp;DATE(E388,12,31)))</f>
        <v>#N/A</v>
      </c>
      <c r="G388" s="14" t="e">
        <f>IF(E388="","",SUMIFS('Investment Calculator'!$F$30:$F$404,'Investment Calculator'!$C$30:$C$404,"&gt;="&amp;DATE(E388,1,1),'Investment Calculator'!$C$30:$C$404,"&lt;="&amp;DATE(E388,12,31)))</f>
        <v>#N/A</v>
      </c>
      <c r="H388" s="14" t="e">
        <f>IF(E388="","",SUMIFS('Investment Calculator'!$G$30:$G$404,'Investment Calculator'!$C$30:$C$404,"&gt;="&amp;DATE(E388,1,1),'Investment Calculator'!$C$30:$C$404,"&lt;="&amp;DATE(E388,12,31)))</f>
        <v>#N/A</v>
      </c>
      <c r="I388" s="14" t="e">
        <f t="shared" ref="I388:I400" si="13">IF(E388="","",IF(ROUND(I387,0)+ROUND((F388+G388+H388),0)=0,0,I387+F388+G388+H388))</f>
        <v>#N/A</v>
      </c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8" x14ac:dyDescent="0.35">
      <c r="A389" s="7"/>
      <c r="B389" s="7"/>
      <c r="C389" s="7"/>
      <c r="D389" s="7"/>
      <c r="E389" s="10" t="e">
        <f t="shared" si="12"/>
        <v>#N/A</v>
      </c>
      <c r="F389" s="14" t="e">
        <f>IF(E389="","",SUMIFS('Investment Calculator'!$E$30:$E$404,'Investment Calculator'!$C$30:$C$404,"&gt;="&amp;DATE(E389,1,1),'Investment Calculator'!$C$30:$C$404,"&lt;="&amp;DATE(E389,12,31)))</f>
        <v>#N/A</v>
      </c>
      <c r="G389" s="14" t="e">
        <f>IF(E389="","",SUMIFS('Investment Calculator'!$F$30:$F$404,'Investment Calculator'!$C$30:$C$404,"&gt;="&amp;DATE(E389,1,1),'Investment Calculator'!$C$30:$C$404,"&lt;="&amp;DATE(E389,12,31)))</f>
        <v>#N/A</v>
      </c>
      <c r="H389" s="14" t="e">
        <f>IF(E389="","",SUMIFS('Investment Calculator'!$G$30:$G$404,'Investment Calculator'!$C$30:$C$404,"&gt;="&amp;DATE(E389,1,1),'Investment Calculator'!$C$30:$C$404,"&lt;="&amp;DATE(E389,12,31)))</f>
        <v>#N/A</v>
      </c>
      <c r="I389" s="14" t="e">
        <f t="shared" si="13"/>
        <v>#N/A</v>
      </c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8" x14ac:dyDescent="0.35">
      <c r="A390" s="7"/>
      <c r="B390" s="7"/>
      <c r="C390" s="7"/>
      <c r="D390" s="7"/>
      <c r="E390" s="10" t="e">
        <f t="shared" si="12"/>
        <v>#N/A</v>
      </c>
      <c r="F390" s="14" t="e">
        <f>IF(E390="","",SUMIFS('Investment Calculator'!$E$30:$E$404,'Investment Calculator'!$C$30:$C$404,"&gt;="&amp;DATE(E390,1,1),'Investment Calculator'!$C$30:$C$404,"&lt;="&amp;DATE(E390,12,31)))</f>
        <v>#N/A</v>
      </c>
      <c r="G390" s="14" t="e">
        <f>IF(E390="","",SUMIFS('Investment Calculator'!$F$30:$F$404,'Investment Calculator'!$C$30:$C$404,"&gt;="&amp;DATE(E390,1,1),'Investment Calculator'!$C$30:$C$404,"&lt;="&amp;DATE(E390,12,31)))</f>
        <v>#N/A</v>
      </c>
      <c r="H390" s="14" t="e">
        <f>IF(E390="","",SUMIFS('Investment Calculator'!$G$30:$G$404,'Investment Calculator'!$C$30:$C$404,"&gt;="&amp;DATE(E390,1,1),'Investment Calculator'!$C$30:$C$404,"&lt;="&amp;DATE(E390,12,31)))</f>
        <v>#N/A</v>
      </c>
      <c r="I390" s="14" t="e">
        <f t="shared" si="13"/>
        <v>#N/A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8" x14ac:dyDescent="0.35">
      <c r="A391" s="7"/>
      <c r="B391" s="7"/>
      <c r="C391" s="7"/>
      <c r="D391" s="7"/>
      <c r="E391" s="10" t="e">
        <f t="shared" si="12"/>
        <v>#N/A</v>
      </c>
      <c r="F391" s="14" t="e">
        <f>IF(E391="","",SUMIFS('Investment Calculator'!$E$30:$E$404,'Investment Calculator'!$C$30:$C$404,"&gt;="&amp;DATE(E391,1,1),'Investment Calculator'!$C$30:$C$404,"&lt;="&amp;DATE(E391,12,31)))</f>
        <v>#N/A</v>
      </c>
      <c r="G391" s="14" t="e">
        <f>IF(E391="","",SUMIFS('Investment Calculator'!$F$30:$F$404,'Investment Calculator'!$C$30:$C$404,"&gt;="&amp;DATE(E391,1,1),'Investment Calculator'!$C$30:$C$404,"&lt;="&amp;DATE(E391,12,31)))</f>
        <v>#N/A</v>
      </c>
      <c r="H391" s="14" t="e">
        <f>IF(E391="","",SUMIFS('Investment Calculator'!$G$30:$G$404,'Investment Calculator'!$C$30:$C$404,"&gt;="&amp;DATE(E391,1,1),'Investment Calculator'!$C$30:$C$404,"&lt;="&amp;DATE(E391,12,31)))</f>
        <v>#N/A</v>
      </c>
      <c r="I391" s="14" t="e">
        <f t="shared" si="13"/>
        <v>#N/A</v>
      </c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8" x14ac:dyDescent="0.35">
      <c r="A392" s="7"/>
      <c r="B392" s="7"/>
      <c r="C392" s="7"/>
      <c r="D392" s="7"/>
      <c r="E392" s="10" t="e">
        <f t="shared" si="12"/>
        <v>#N/A</v>
      </c>
      <c r="F392" s="14" t="e">
        <f>IF(E392="","",SUMIFS('Investment Calculator'!$E$30:$E$404,'Investment Calculator'!$C$30:$C$404,"&gt;="&amp;DATE(E392,1,1),'Investment Calculator'!$C$30:$C$404,"&lt;="&amp;DATE(E392,12,31)))</f>
        <v>#N/A</v>
      </c>
      <c r="G392" s="14" t="e">
        <f>IF(E392="","",SUMIFS('Investment Calculator'!$F$30:$F$404,'Investment Calculator'!$C$30:$C$404,"&gt;="&amp;DATE(E392,1,1),'Investment Calculator'!$C$30:$C$404,"&lt;="&amp;DATE(E392,12,31)))</f>
        <v>#N/A</v>
      </c>
      <c r="H392" s="14" t="e">
        <f>IF(E392="","",SUMIFS('Investment Calculator'!$G$30:$G$404,'Investment Calculator'!$C$30:$C$404,"&gt;="&amp;DATE(E392,1,1),'Investment Calculator'!$C$30:$C$404,"&lt;="&amp;DATE(E392,12,31)))</f>
        <v>#N/A</v>
      </c>
      <c r="I392" s="14" t="e">
        <f t="shared" si="13"/>
        <v>#N/A</v>
      </c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8" x14ac:dyDescent="0.35">
      <c r="A393" s="7"/>
      <c r="B393" s="7"/>
      <c r="C393" s="7"/>
      <c r="D393" s="7"/>
      <c r="E393" s="10" t="e">
        <f t="shared" si="12"/>
        <v>#N/A</v>
      </c>
      <c r="F393" s="14" t="e">
        <f>IF(E393="","",SUMIFS('Investment Calculator'!$E$30:$E$404,'Investment Calculator'!$C$30:$C$404,"&gt;="&amp;DATE(E393,1,1),'Investment Calculator'!$C$30:$C$404,"&lt;="&amp;DATE(E393,12,31)))</f>
        <v>#N/A</v>
      </c>
      <c r="G393" s="14" t="e">
        <f>IF(E393="","",SUMIFS('Investment Calculator'!$F$30:$F$404,'Investment Calculator'!$C$30:$C$404,"&gt;="&amp;DATE(E393,1,1),'Investment Calculator'!$C$30:$C$404,"&lt;="&amp;DATE(E393,12,31)))</f>
        <v>#N/A</v>
      </c>
      <c r="H393" s="14" t="e">
        <f>IF(E393="","",SUMIFS('Investment Calculator'!$G$30:$G$404,'Investment Calculator'!$C$30:$C$404,"&gt;="&amp;DATE(E393,1,1),'Investment Calculator'!$C$30:$C$404,"&lt;="&amp;DATE(E393,12,31)))</f>
        <v>#N/A</v>
      </c>
      <c r="I393" s="14" t="e">
        <f t="shared" si="13"/>
        <v>#N/A</v>
      </c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8" x14ac:dyDescent="0.35">
      <c r="A394" s="7"/>
      <c r="B394" s="7"/>
      <c r="C394" s="7"/>
      <c r="D394" s="7"/>
      <c r="E394" s="10" t="e">
        <f t="shared" si="12"/>
        <v>#N/A</v>
      </c>
      <c r="F394" s="14" t="e">
        <f>IF(E394="","",SUMIFS('Investment Calculator'!$E$30:$E$404,'Investment Calculator'!$C$30:$C$404,"&gt;="&amp;DATE(E394,1,1),'Investment Calculator'!$C$30:$C$404,"&lt;="&amp;DATE(E394,12,31)))</f>
        <v>#N/A</v>
      </c>
      <c r="G394" s="14" t="e">
        <f>IF(E394="","",SUMIFS('Investment Calculator'!$F$30:$F$404,'Investment Calculator'!$C$30:$C$404,"&gt;="&amp;DATE(E394,1,1),'Investment Calculator'!$C$30:$C$404,"&lt;="&amp;DATE(E394,12,31)))</f>
        <v>#N/A</v>
      </c>
      <c r="H394" s="14" t="e">
        <f>IF(E394="","",SUMIFS('Investment Calculator'!$G$30:$G$404,'Investment Calculator'!$C$30:$C$404,"&gt;="&amp;DATE(E394,1,1),'Investment Calculator'!$C$30:$C$404,"&lt;="&amp;DATE(E394,12,31)))</f>
        <v>#N/A</v>
      </c>
      <c r="I394" s="14" t="e">
        <f t="shared" si="13"/>
        <v>#N/A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8" x14ac:dyDescent="0.35">
      <c r="A395" s="7"/>
      <c r="B395" s="7"/>
      <c r="C395" s="7"/>
      <c r="D395" s="7"/>
      <c r="E395" s="10" t="e">
        <f t="shared" si="12"/>
        <v>#N/A</v>
      </c>
      <c r="F395" s="14" t="e">
        <f>IF(E395="","",SUMIFS('Investment Calculator'!$E$30:$E$404,'Investment Calculator'!$C$30:$C$404,"&gt;="&amp;DATE(E395,1,1),'Investment Calculator'!$C$30:$C$404,"&lt;="&amp;DATE(E395,12,31)))</f>
        <v>#N/A</v>
      </c>
      <c r="G395" s="14" t="e">
        <f>IF(E395="","",SUMIFS('Investment Calculator'!$F$30:$F$404,'Investment Calculator'!$C$30:$C$404,"&gt;="&amp;DATE(E395,1,1),'Investment Calculator'!$C$30:$C$404,"&lt;="&amp;DATE(E395,12,31)))</f>
        <v>#N/A</v>
      </c>
      <c r="H395" s="14" t="e">
        <f>IF(E395="","",SUMIFS('Investment Calculator'!$G$30:$G$404,'Investment Calculator'!$C$30:$C$404,"&gt;="&amp;DATE(E395,1,1),'Investment Calculator'!$C$30:$C$404,"&lt;="&amp;DATE(E395,12,31)))</f>
        <v>#N/A</v>
      </c>
      <c r="I395" s="14" t="e">
        <f t="shared" si="13"/>
        <v>#N/A</v>
      </c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8" x14ac:dyDescent="0.35">
      <c r="A396" s="7"/>
      <c r="B396" s="7"/>
      <c r="C396" s="7"/>
      <c r="D396" s="7"/>
      <c r="E396" s="10" t="e">
        <f t="shared" si="12"/>
        <v>#N/A</v>
      </c>
      <c r="F396" s="14" t="e">
        <f>IF(E396="","",SUMIFS('Investment Calculator'!$E$30:$E$404,'Investment Calculator'!$C$30:$C$404,"&gt;="&amp;DATE(E396,1,1),'Investment Calculator'!$C$30:$C$404,"&lt;="&amp;DATE(E396,12,31)))</f>
        <v>#N/A</v>
      </c>
      <c r="G396" s="14" t="e">
        <f>IF(E396="","",SUMIFS('Investment Calculator'!$F$30:$F$404,'Investment Calculator'!$C$30:$C$404,"&gt;="&amp;DATE(E396,1,1),'Investment Calculator'!$C$30:$C$404,"&lt;="&amp;DATE(E396,12,31)))</f>
        <v>#N/A</v>
      </c>
      <c r="H396" s="14" t="e">
        <f>IF(E396="","",SUMIFS('Investment Calculator'!$G$30:$G$404,'Investment Calculator'!$C$30:$C$404,"&gt;="&amp;DATE(E396,1,1),'Investment Calculator'!$C$30:$C$404,"&lt;="&amp;DATE(E396,12,31)))</f>
        <v>#N/A</v>
      </c>
      <c r="I396" s="14" t="e">
        <f t="shared" si="13"/>
        <v>#N/A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8" x14ac:dyDescent="0.35">
      <c r="A397" s="7"/>
      <c r="B397" s="7"/>
      <c r="C397" s="7"/>
      <c r="D397" s="7"/>
      <c r="E397" s="10" t="e">
        <f t="shared" si="12"/>
        <v>#N/A</v>
      </c>
      <c r="F397" s="14" t="e">
        <f>IF(E397="","",SUMIFS('Investment Calculator'!$E$30:$E$404,'Investment Calculator'!$C$30:$C$404,"&gt;="&amp;DATE(E397,1,1),'Investment Calculator'!$C$30:$C$404,"&lt;="&amp;DATE(E397,12,31)))</f>
        <v>#N/A</v>
      </c>
      <c r="G397" s="14" t="e">
        <f>IF(E397="","",SUMIFS('Investment Calculator'!$F$30:$F$404,'Investment Calculator'!$C$30:$C$404,"&gt;="&amp;DATE(E397,1,1),'Investment Calculator'!$C$30:$C$404,"&lt;="&amp;DATE(E397,12,31)))</f>
        <v>#N/A</v>
      </c>
      <c r="H397" s="14" t="e">
        <f>IF(E397="","",SUMIFS('Investment Calculator'!$G$30:$G$404,'Investment Calculator'!$C$30:$C$404,"&gt;="&amp;DATE(E397,1,1),'Investment Calculator'!$C$30:$C$404,"&lt;="&amp;DATE(E397,12,31)))</f>
        <v>#N/A</v>
      </c>
      <c r="I397" s="14" t="e">
        <f t="shared" si="13"/>
        <v>#N/A</v>
      </c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8" x14ac:dyDescent="0.35">
      <c r="A398" s="7"/>
      <c r="B398" s="7"/>
      <c r="C398" s="7"/>
      <c r="D398" s="7"/>
      <c r="E398" s="10" t="e">
        <f t="shared" si="12"/>
        <v>#N/A</v>
      </c>
      <c r="F398" s="14" t="e">
        <f>IF(E398="","",SUMIFS('Investment Calculator'!$E$30:$E$404,'Investment Calculator'!$C$30:$C$404,"&gt;="&amp;DATE(E398,1,1),'Investment Calculator'!$C$30:$C$404,"&lt;="&amp;DATE(E398,12,31)))</f>
        <v>#N/A</v>
      </c>
      <c r="G398" s="14" t="e">
        <f>IF(E398="","",SUMIFS('Investment Calculator'!$F$30:$F$404,'Investment Calculator'!$C$30:$C$404,"&gt;="&amp;DATE(E398,1,1),'Investment Calculator'!$C$30:$C$404,"&lt;="&amp;DATE(E398,12,31)))</f>
        <v>#N/A</v>
      </c>
      <c r="H398" s="14" t="e">
        <f>IF(E398="","",SUMIFS('Investment Calculator'!$G$30:$G$404,'Investment Calculator'!$C$30:$C$404,"&gt;="&amp;DATE(E398,1,1),'Investment Calculator'!$C$30:$C$404,"&lt;="&amp;DATE(E398,12,31)))</f>
        <v>#N/A</v>
      </c>
      <c r="I398" s="14" t="e">
        <f t="shared" si="13"/>
        <v>#N/A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8" x14ac:dyDescent="0.35">
      <c r="A399" s="7"/>
      <c r="B399" s="7"/>
      <c r="C399" s="7"/>
      <c r="D399" s="7"/>
      <c r="E399" s="10" t="e">
        <f t="shared" si="12"/>
        <v>#N/A</v>
      </c>
      <c r="F399" s="14" t="e">
        <f>IF(E399="","",SUMIFS('Investment Calculator'!$E$30:$E$404,'Investment Calculator'!$C$30:$C$404,"&gt;="&amp;DATE(E399,1,1),'Investment Calculator'!$C$30:$C$404,"&lt;="&amp;DATE(E399,12,31)))</f>
        <v>#N/A</v>
      </c>
      <c r="G399" s="14" t="e">
        <f>IF(E399="","",SUMIFS('Investment Calculator'!$F$30:$F$404,'Investment Calculator'!$C$30:$C$404,"&gt;="&amp;DATE(E399,1,1),'Investment Calculator'!$C$30:$C$404,"&lt;="&amp;DATE(E399,12,31)))</f>
        <v>#N/A</v>
      </c>
      <c r="H399" s="14" t="e">
        <f>IF(E399="","",SUMIFS('Investment Calculator'!$G$30:$G$404,'Investment Calculator'!$C$30:$C$404,"&gt;="&amp;DATE(E399,1,1),'Investment Calculator'!$C$30:$C$404,"&lt;="&amp;DATE(E399,12,31)))</f>
        <v>#N/A</v>
      </c>
      <c r="I399" s="14" t="e">
        <f t="shared" si="13"/>
        <v>#N/A</v>
      </c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8" x14ac:dyDescent="0.35">
      <c r="A400" s="7"/>
      <c r="B400" s="7"/>
      <c r="C400" s="7"/>
      <c r="D400" s="7"/>
      <c r="E400" s="10" t="e">
        <f t="shared" si="12"/>
        <v>#N/A</v>
      </c>
      <c r="F400" s="14" t="e">
        <f>IF(E400="","",SUMIFS('Investment Calculator'!$E$30:$E$404,'Investment Calculator'!$C$30:$C$404,"&gt;="&amp;DATE(E400,1,1),'Investment Calculator'!$C$30:$C$404,"&lt;="&amp;DATE(E400,12,31)))</f>
        <v>#N/A</v>
      </c>
      <c r="G400" s="14" t="e">
        <f>IF(E400="","",SUMIFS('Investment Calculator'!$F$30:$F$404,'Investment Calculator'!$C$30:$C$404,"&gt;="&amp;DATE(E400,1,1),'Investment Calculator'!$C$30:$C$404,"&lt;="&amp;DATE(E400,12,31)))</f>
        <v>#N/A</v>
      </c>
      <c r="H400" s="14" t="e">
        <f>IF(E400="","",SUMIFS('Investment Calculator'!$G$30:$G$404,'Investment Calculator'!$C$30:$C$404,"&gt;="&amp;DATE(E400,1,1),'Investment Calculator'!$C$30:$C$404,"&lt;="&amp;DATE(E400,12,31)))</f>
        <v>#N/A</v>
      </c>
      <c r="I400" s="14" t="e">
        <f t="shared" si="13"/>
        <v>#N/A</v>
      </c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8" x14ac:dyDescent="0.35">
      <c r="A401" s="7"/>
      <c r="B401" s="7"/>
      <c r="C401" s="7"/>
      <c r="D401" s="7"/>
      <c r="E401" s="11"/>
      <c r="F401" s="15"/>
      <c r="G401" s="15"/>
      <c r="H401" s="15"/>
      <c r="I401" s="15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8" x14ac:dyDescent="0.35">
      <c r="A402" s="7"/>
      <c r="B402" s="7"/>
      <c r="C402" s="7"/>
      <c r="D402" s="7"/>
      <c r="E402" s="11"/>
      <c r="F402" s="15"/>
      <c r="G402" s="15"/>
      <c r="H402" s="15"/>
      <c r="I402" s="15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8" x14ac:dyDescent="0.35">
      <c r="A403" s="7"/>
      <c r="B403" s="7"/>
      <c r="C403" s="7"/>
      <c r="D403" s="7"/>
      <c r="E403" s="11"/>
      <c r="F403" s="15"/>
      <c r="G403" s="15"/>
      <c r="H403" s="15"/>
      <c r="I403" s="15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8" x14ac:dyDescent="0.35">
      <c r="A404" s="7"/>
      <c r="B404" s="7"/>
      <c r="C404" s="7"/>
      <c r="D404" s="7"/>
      <c r="E404" s="11"/>
      <c r="F404" s="15"/>
      <c r="G404" s="15"/>
      <c r="H404" s="15"/>
      <c r="I404" s="15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8" x14ac:dyDescent="0.35">
      <c r="A405" s="7"/>
      <c r="B405" s="7"/>
      <c r="C405" s="7"/>
      <c r="D405" s="7"/>
      <c r="E405" s="11"/>
      <c r="F405" s="15"/>
      <c r="G405" s="15"/>
      <c r="H405" s="15"/>
      <c r="I405" s="15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8" x14ac:dyDescent="0.35">
      <c r="A406" s="7"/>
      <c r="B406" s="7"/>
      <c r="C406" s="7"/>
      <c r="D406" s="7"/>
      <c r="E406" s="11"/>
      <c r="F406" s="15"/>
      <c r="G406" s="15"/>
      <c r="H406" s="15"/>
      <c r="I406" s="15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8" x14ac:dyDescent="0.35">
      <c r="A407" s="7"/>
      <c r="B407" s="7"/>
      <c r="C407" s="7"/>
      <c r="D407" s="7"/>
      <c r="E407" s="11"/>
      <c r="F407" s="15"/>
      <c r="G407" s="15"/>
      <c r="H407" s="15"/>
      <c r="I407" s="15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8" x14ac:dyDescent="0.35">
      <c r="A408" s="7"/>
      <c r="B408" s="7"/>
      <c r="C408" s="7"/>
      <c r="D408" s="7"/>
      <c r="E408" s="11"/>
      <c r="F408" s="15"/>
      <c r="G408" s="15"/>
      <c r="H408" s="15"/>
      <c r="I408" s="15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8" x14ac:dyDescent="0.35">
      <c r="A409" s="7"/>
      <c r="B409" s="7"/>
      <c r="C409" s="7"/>
      <c r="D409" s="7"/>
      <c r="E409" s="11"/>
      <c r="F409" s="15"/>
      <c r="G409" s="15"/>
      <c r="H409" s="15"/>
      <c r="I409" s="15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8" x14ac:dyDescent="0.35">
      <c r="A410" s="7"/>
      <c r="B410" s="7"/>
      <c r="C410" s="7"/>
      <c r="D410" s="7"/>
      <c r="E410" s="11"/>
      <c r="F410" s="15"/>
      <c r="G410" s="15"/>
      <c r="H410" s="15"/>
      <c r="I410" s="15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8" x14ac:dyDescent="0.35">
      <c r="A411" s="7"/>
      <c r="B411" s="7"/>
      <c r="C411" s="7"/>
      <c r="D411" s="7"/>
      <c r="E411" s="11"/>
      <c r="F411" s="15"/>
      <c r="G411" s="15"/>
      <c r="H411" s="15"/>
      <c r="I411" s="15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8" x14ac:dyDescent="0.35">
      <c r="A412" s="7"/>
      <c r="B412" s="7"/>
      <c r="C412" s="7"/>
      <c r="D412" s="7"/>
      <c r="E412" s="11"/>
      <c r="F412" s="15"/>
      <c r="G412" s="15"/>
      <c r="H412" s="15"/>
      <c r="I412" s="15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8" x14ac:dyDescent="0.35">
      <c r="A413" s="7"/>
      <c r="B413" s="7"/>
      <c r="C413" s="7"/>
      <c r="D413" s="7"/>
      <c r="E413" s="11"/>
      <c r="F413" s="15"/>
      <c r="G413" s="15"/>
      <c r="H413" s="15"/>
      <c r="I413" s="15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8" x14ac:dyDescent="0.35">
      <c r="A414" s="7"/>
      <c r="B414" s="7"/>
      <c r="C414" s="7"/>
      <c r="D414" s="7"/>
      <c r="E414" s="11"/>
      <c r="F414" s="15"/>
      <c r="G414" s="15"/>
      <c r="H414" s="15"/>
      <c r="I414" s="15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8" x14ac:dyDescent="0.35">
      <c r="A415" s="7"/>
      <c r="B415" s="7"/>
      <c r="C415" s="7"/>
      <c r="D415" s="7"/>
      <c r="E415" s="11"/>
      <c r="F415" s="15"/>
      <c r="G415" s="15"/>
      <c r="H415" s="15"/>
      <c r="I415" s="15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8" x14ac:dyDescent="0.35">
      <c r="A416" s="7"/>
      <c r="B416" s="7"/>
      <c r="C416" s="7"/>
      <c r="D416" s="7"/>
      <c r="E416" s="11"/>
      <c r="F416" s="15"/>
      <c r="G416" s="15"/>
      <c r="H416" s="15"/>
      <c r="I416" s="15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8" x14ac:dyDescent="0.35">
      <c r="A417" s="7"/>
      <c r="B417" s="7"/>
      <c r="C417" s="7"/>
      <c r="D417" s="7"/>
      <c r="E417" s="11"/>
      <c r="F417" s="15"/>
      <c r="G417" s="15"/>
      <c r="H417" s="15"/>
      <c r="I417" s="15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8" x14ac:dyDescent="0.35">
      <c r="A418" s="7"/>
      <c r="B418" s="7"/>
      <c r="C418" s="7"/>
      <c r="D418" s="7"/>
      <c r="E418" s="11"/>
      <c r="F418" s="15"/>
      <c r="G418" s="15"/>
      <c r="H418" s="15"/>
      <c r="I418" s="15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8" x14ac:dyDescent="0.35">
      <c r="A419" s="7"/>
      <c r="B419" s="7"/>
      <c r="C419" s="7"/>
      <c r="D419" s="7"/>
      <c r="E419" s="11"/>
      <c r="F419" s="15"/>
      <c r="G419" s="15"/>
      <c r="H419" s="15"/>
      <c r="I419" s="15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8" x14ac:dyDescent="0.35">
      <c r="A420" s="7"/>
      <c r="B420" s="7"/>
      <c r="C420" s="7"/>
      <c r="D420" s="7"/>
      <c r="E420" s="11"/>
      <c r="F420" s="15"/>
      <c r="G420" s="15"/>
      <c r="H420" s="15"/>
      <c r="I420" s="15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8" x14ac:dyDescent="0.35">
      <c r="A421" s="7"/>
      <c r="B421" s="7"/>
      <c r="C421" s="7"/>
      <c r="D421" s="7"/>
      <c r="E421" s="11"/>
      <c r="F421" s="15"/>
      <c r="G421" s="15"/>
      <c r="H421" s="15"/>
      <c r="I421" s="15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8" x14ac:dyDescent="0.35">
      <c r="A422" s="7"/>
      <c r="B422" s="7"/>
      <c r="C422" s="7"/>
      <c r="D422" s="7"/>
      <c r="E422" s="11"/>
      <c r="F422" s="15"/>
      <c r="G422" s="15"/>
      <c r="H422" s="15"/>
      <c r="I422" s="15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8" x14ac:dyDescent="0.35">
      <c r="A423" s="7"/>
      <c r="B423" s="7"/>
      <c r="C423" s="7"/>
      <c r="D423" s="7"/>
      <c r="E423" s="11"/>
      <c r="F423" s="15"/>
      <c r="G423" s="15"/>
      <c r="H423" s="15"/>
      <c r="I423" s="15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8" x14ac:dyDescent="0.35">
      <c r="A424" s="7"/>
      <c r="B424" s="7"/>
      <c r="C424" s="7"/>
      <c r="D424" s="7"/>
      <c r="E424" s="11"/>
      <c r="F424" s="15"/>
      <c r="G424" s="15"/>
      <c r="H424" s="15"/>
      <c r="I424" s="15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8" x14ac:dyDescent="0.35">
      <c r="A425" s="7"/>
      <c r="B425" s="7"/>
      <c r="C425" s="7"/>
      <c r="D425" s="7"/>
      <c r="E425" s="11"/>
      <c r="F425" s="15"/>
      <c r="G425" s="15"/>
      <c r="H425" s="15"/>
      <c r="I425" s="15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8" x14ac:dyDescent="0.35">
      <c r="A426" s="7"/>
      <c r="B426" s="7"/>
      <c r="C426" s="7"/>
      <c r="D426" s="7"/>
      <c r="E426" s="11"/>
      <c r="F426" s="15"/>
      <c r="G426" s="15"/>
      <c r="H426" s="15"/>
      <c r="I426" s="15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8" x14ac:dyDescent="0.35">
      <c r="A427" s="7"/>
      <c r="B427" s="7"/>
      <c r="C427" s="7"/>
      <c r="D427" s="7"/>
      <c r="E427" s="11"/>
      <c r="F427" s="15"/>
      <c r="G427" s="15"/>
      <c r="H427" s="15"/>
      <c r="I427" s="15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8" x14ac:dyDescent="0.35">
      <c r="A428" s="7"/>
      <c r="B428" s="7"/>
      <c r="C428" s="7"/>
      <c r="D428" s="7"/>
      <c r="E428" s="11"/>
      <c r="F428" s="15"/>
      <c r="G428" s="15"/>
      <c r="H428" s="15"/>
      <c r="I428" s="15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8" x14ac:dyDescent="0.35">
      <c r="A429" s="7"/>
      <c r="B429" s="7"/>
      <c r="C429" s="7"/>
      <c r="D429" s="7"/>
      <c r="E429" s="11"/>
      <c r="F429" s="15"/>
      <c r="G429" s="15"/>
      <c r="H429" s="15"/>
      <c r="I429" s="15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8" x14ac:dyDescent="0.35">
      <c r="A430" s="7"/>
      <c r="B430" s="7"/>
      <c r="C430" s="7"/>
      <c r="D430" s="7"/>
      <c r="E430" s="11"/>
      <c r="F430" s="15"/>
      <c r="G430" s="15"/>
      <c r="H430" s="15"/>
      <c r="I430" s="15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8" x14ac:dyDescent="0.35">
      <c r="A431" s="7"/>
      <c r="B431" s="7"/>
      <c r="C431" s="7"/>
      <c r="D431" s="7"/>
      <c r="E431" s="11"/>
      <c r="F431" s="15"/>
      <c r="G431" s="15"/>
      <c r="H431" s="15"/>
      <c r="I431" s="15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8" x14ac:dyDescent="0.35">
      <c r="A432" s="7"/>
      <c r="B432" s="7"/>
      <c r="C432" s="7"/>
      <c r="D432" s="7"/>
      <c r="E432" s="11"/>
      <c r="F432" s="15"/>
      <c r="G432" s="15"/>
      <c r="H432" s="15"/>
      <c r="I432" s="15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8" x14ac:dyDescent="0.35">
      <c r="A433" s="7"/>
      <c r="B433" s="7"/>
      <c r="C433" s="7"/>
      <c r="D433" s="7"/>
      <c r="E433" s="11"/>
      <c r="F433" s="15"/>
      <c r="G433" s="15"/>
      <c r="H433" s="15"/>
      <c r="I433" s="15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8" x14ac:dyDescent="0.35">
      <c r="A434" s="7"/>
      <c r="B434" s="7"/>
      <c r="C434" s="7"/>
      <c r="D434" s="7"/>
      <c r="E434" s="11"/>
      <c r="F434" s="15"/>
      <c r="G434" s="15"/>
      <c r="H434" s="15"/>
      <c r="I434" s="15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8" x14ac:dyDescent="0.35">
      <c r="A435" s="7"/>
      <c r="B435" s="7"/>
      <c r="C435" s="7"/>
      <c r="D435" s="7"/>
      <c r="E435" s="11"/>
      <c r="F435" s="15"/>
      <c r="G435" s="15"/>
      <c r="H435" s="15"/>
      <c r="I435" s="15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8" x14ac:dyDescent="0.35">
      <c r="A436" s="7"/>
      <c r="B436" s="7"/>
      <c r="C436" s="7"/>
      <c r="D436" s="7"/>
      <c r="E436" s="11"/>
      <c r="F436" s="15"/>
      <c r="G436" s="15"/>
      <c r="H436" s="15"/>
      <c r="I436" s="15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8" x14ac:dyDescent="0.35">
      <c r="A437" s="7"/>
      <c r="B437" s="7"/>
      <c r="C437" s="7"/>
      <c r="D437" s="7"/>
      <c r="E437" s="11"/>
      <c r="F437" s="15"/>
      <c r="G437" s="15"/>
      <c r="H437" s="15"/>
      <c r="I437" s="15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8" x14ac:dyDescent="0.35">
      <c r="A438" s="7"/>
      <c r="B438" s="7"/>
      <c r="C438" s="7"/>
      <c r="D438" s="7"/>
      <c r="E438" s="11"/>
      <c r="F438" s="15"/>
      <c r="G438" s="15"/>
      <c r="H438" s="15"/>
      <c r="I438" s="15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8" x14ac:dyDescent="0.35">
      <c r="A439" s="7"/>
      <c r="B439" s="7"/>
      <c r="C439" s="7"/>
      <c r="D439" s="7"/>
      <c r="E439" s="11"/>
      <c r="F439" s="15"/>
      <c r="G439" s="15"/>
      <c r="H439" s="15"/>
      <c r="I439" s="15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8" x14ac:dyDescent="0.35">
      <c r="A440" s="7"/>
      <c r="B440" s="7"/>
      <c r="C440" s="7"/>
      <c r="D440" s="7"/>
      <c r="E440" s="11"/>
      <c r="F440" s="15"/>
      <c r="G440" s="15"/>
      <c r="H440" s="15"/>
      <c r="I440" s="15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8" x14ac:dyDescent="0.35">
      <c r="A441" s="7"/>
      <c r="B441" s="7"/>
      <c r="C441" s="7"/>
      <c r="D441" s="7"/>
      <c r="E441" s="11"/>
      <c r="F441" s="15"/>
      <c r="G441" s="15"/>
      <c r="H441" s="15"/>
      <c r="I441" s="15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8" x14ac:dyDescent="0.35">
      <c r="A442" s="7"/>
      <c r="B442" s="7"/>
      <c r="C442" s="7"/>
      <c r="D442" s="7"/>
      <c r="E442" s="11"/>
      <c r="F442" s="15"/>
      <c r="G442" s="15"/>
      <c r="H442" s="15"/>
      <c r="I442" s="15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8" x14ac:dyDescent="0.35">
      <c r="A443" s="7"/>
      <c r="B443" s="7"/>
      <c r="C443" s="7"/>
      <c r="D443" s="7"/>
      <c r="E443" s="11"/>
      <c r="F443" s="15"/>
      <c r="G443" s="15"/>
      <c r="H443" s="15"/>
      <c r="I443" s="15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8" x14ac:dyDescent="0.35">
      <c r="A444" s="7"/>
      <c r="B444" s="7"/>
      <c r="C444" s="7"/>
      <c r="D444" s="7"/>
      <c r="E444" s="11"/>
      <c r="F444" s="15"/>
      <c r="G444" s="15"/>
      <c r="H444" s="15"/>
      <c r="I444" s="15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8" x14ac:dyDescent="0.35">
      <c r="A445" s="7"/>
      <c r="B445" s="7"/>
      <c r="C445" s="7"/>
      <c r="D445" s="7"/>
      <c r="E445" s="11"/>
      <c r="F445" s="15"/>
      <c r="G445" s="15"/>
      <c r="H445" s="15"/>
      <c r="I445" s="15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8" x14ac:dyDescent="0.35">
      <c r="A446" s="7"/>
      <c r="B446" s="7"/>
      <c r="C446" s="7"/>
      <c r="D446" s="7"/>
      <c r="E446" s="11"/>
      <c r="F446" s="15"/>
      <c r="G446" s="15"/>
      <c r="H446" s="15"/>
      <c r="I446" s="15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8" x14ac:dyDescent="0.35">
      <c r="A447" s="7"/>
      <c r="B447" s="7"/>
      <c r="C447" s="7"/>
      <c r="D447" s="7"/>
      <c r="E447" s="11"/>
      <c r="F447" s="15"/>
      <c r="G447" s="15"/>
      <c r="H447" s="15"/>
      <c r="I447" s="15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8" x14ac:dyDescent="0.35">
      <c r="A448" s="7"/>
      <c r="B448" s="7"/>
      <c r="C448" s="7"/>
      <c r="D448" s="7"/>
      <c r="E448" s="11"/>
      <c r="F448" s="15"/>
      <c r="G448" s="15"/>
      <c r="H448" s="15"/>
      <c r="I448" s="15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8" x14ac:dyDescent="0.35">
      <c r="A449" s="7"/>
      <c r="B449" s="7"/>
      <c r="C449" s="7"/>
      <c r="D449" s="7"/>
      <c r="E449" s="11"/>
      <c r="F449" s="15"/>
      <c r="G449" s="15"/>
      <c r="H449" s="15"/>
      <c r="I449" s="15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8" x14ac:dyDescent="0.35">
      <c r="A450" s="7"/>
      <c r="B450" s="7"/>
      <c r="C450" s="7"/>
      <c r="D450" s="7"/>
      <c r="E450" s="11"/>
      <c r="F450" s="15"/>
      <c r="G450" s="15"/>
      <c r="H450" s="15"/>
      <c r="I450" s="15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8" x14ac:dyDescent="0.35">
      <c r="A451" s="7"/>
      <c r="B451" s="7"/>
      <c r="C451" s="7"/>
      <c r="D451" s="7"/>
      <c r="E451" s="11"/>
      <c r="F451" s="15"/>
      <c r="G451" s="15"/>
      <c r="H451" s="15"/>
      <c r="I451" s="15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8" x14ac:dyDescent="0.35">
      <c r="A452" s="7"/>
      <c r="B452" s="7"/>
      <c r="C452" s="7"/>
      <c r="D452" s="7"/>
      <c r="E452" s="11"/>
      <c r="F452" s="15"/>
      <c r="G452" s="15"/>
      <c r="H452" s="15"/>
      <c r="I452" s="15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8" x14ac:dyDescent="0.35">
      <c r="A453" s="7"/>
      <c r="B453" s="7"/>
      <c r="C453" s="7"/>
      <c r="D453" s="7"/>
      <c r="E453" s="11"/>
      <c r="F453" s="15"/>
      <c r="G453" s="15"/>
      <c r="H453" s="15"/>
      <c r="I453" s="15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8" x14ac:dyDescent="0.35">
      <c r="A454" s="7"/>
      <c r="B454" s="7"/>
      <c r="C454" s="7"/>
      <c r="D454" s="7"/>
      <c r="E454" s="11"/>
      <c r="F454" s="15"/>
      <c r="G454" s="15"/>
      <c r="H454" s="15"/>
      <c r="I454" s="15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8" x14ac:dyDescent="0.35">
      <c r="A455" s="7"/>
      <c r="B455" s="7"/>
      <c r="C455" s="7"/>
      <c r="D455" s="7"/>
      <c r="E455" s="11"/>
      <c r="F455" s="15"/>
      <c r="G455" s="15"/>
      <c r="H455" s="15"/>
      <c r="I455" s="15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8" x14ac:dyDescent="0.35">
      <c r="A456" s="7"/>
      <c r="B456" s="7"/>
      <c r="C456" s="7"/>
      <c r="D456" s="7"/>
      <c r="E456" s="11"/>
      <c r="F456" s="15"/>
      <c r="G456" s="15"/>
      <c r="H456" s="15"/>
      <c r="I456" s="15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8" x14ac:dyDescent="0.35">
      <c r="A457" s="7"/>
      <c r="B457" s="7"/>
      <c r="C457" s="7"/>
      <c r="D457" s="7"/>
      <c r="E457" s="11"/>
      <c r="F457" s="15"/>
      <c r="G457" s="15"/>
      <c r="H457" s="15"/>
      <c r="I457" s="15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8" x14ac:dyDescent="0.35">
      <c r="A458" s="7"/>
      <c r="B458" s="7"/>
      <c r="C458" s="7"/>
      <c r="D458" s="7"/>
      <c r="E458" s="11"/>
      <c r="F458" s="15"/>
      <c r="G458" s="15"/>
      <c r="H458" s="15"/>
      <c r="I458" s="15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8" x14ac:dyDescent="0.35">
      <c r="A459" s="7"/>
      <c r="B459" s="7"/>
      <c r="C459" s="7"/>
      <c r="D459" s="7"/>
      <c r="E459" s="11"/>
      <c r="F459" s="15"/>
      <c r="G459" s="15"/>
      <c r="H459" s="15"/>
      <c r="I459" s="15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8" x14ac:dyDescent="0.35">
      <c r="A460" s="7"/>
      <c r="B460" s="7"/>
      <c r="C460" s="7"/>
      <c r="D460" s="7"/>
      <c r="E460" s="11"/>
      <c r="F460" s="15"/>
      <c r="G460" s="15"/>
      <c r="H460" s="15"/>
      <c r="I460" s="15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8" x14ac:dyDescent="0.35">
      <c r="A461" s="7"/>
      <c r="B461" s="7"/>
      <c r="C461" s="7"/>
      <c r="D461" s="7"/>
      <c r="E461" s="11"/>
      <c r="F461" s="15"/>
      <c r="G461" s="15"/>
      <c r="H461" s="15"/>
      <c r="I461" s="15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8" x14ac:dyDescent="0.35">
      <c r="A462" s="7"/>
      <c r="B462" s="7"/>
      <c r="C462" s="7"/>
      <c r="D462" s="7"/>
      <c r="E462" s="11"/>
      <c r="F462" s="15"/>
      <c r="G462" s="15"/>
      <c r="H462" s="15"/>
      <c r="I462" s="15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8" x14ac:dyDescent="0.35">
      <c r="A463" s="7"/>
      <c r="B463" s="7"/>
      <c r="C463" s="7"/>
      <c r="D463" s="7"/>
      <c r="E463" s="11"/>
      <c r="F463" s="15"/>
      <c r="G463" s="15"/>
      <c r="H463" s="15"/>
      <c r="I463" s="15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8" x14ac:dyDescent="0.35">
      <c r="A464" s="7"/>
      <c r="B464" s="7"/>
      <c r="C464" s="7"/>
      <c r="D464" s="7"/>
      <c r="E464" s="11"/>
      <c r="F464" s="15"/>
      <c r="G464" s="15"/>
      <c r="H464" s="15"/>
      <c r="I464" s="15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8" x14ac:dyDescent="0.35">
      <c r="A465" s="7"/>
      <c r="B465" s="7"/>
      <c r="C465" s="7"/>
      <c r="D465" s="7"/>
      <c r="E465" s="11"/>
      <c r="F465" s="15"/>
      <c r="G465" s="15"/>
      <c r="H465" s="15"/>
      <c r="I465" s="15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8" x14ac:dyDescent="0.35">
      <c r="A466" s="7"/>
      <c r="B466" s="7"/>
      <c r="C466" s="7"/>
      <c r="D466" s="7"/>
      <c r="E466" s="11"/>
      <c r="F466" s="15"/>
      <c r="G466" s="15"/>
      <c r="H466" s="15"/>
      <c r="I466" s="15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8" x14ac:dyDescent="0.35">
      <c r="A467" s="7"/>
      <c r="B467" s="7"/>
      <c r="C467" s="7"/>
      <c r="D467" s="7"/>
      <c r="E467" s="11"/>
      <c r="F467" s="15"/>
      <c r="G467" s="15"/>
      <c r="H467" s="15"/>
      <c r="I467" s="15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8" x14ac:dyDescent="0.35">
      <c r="A468" s="7"/>
      <c r="B468" s="7"/>
      <c r="C468" s="7"/>
      <c r="D468" s="7"/>
      <c r="E468" s="11"/>
      <c r="F468" s="15"/>
      <c r="G468" s="15"/>
      <c r="H468" s="15"/>
      <c r="I468" s="15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8" x14ac:dyDescent="0.35">
      <c r="A469" s="7"/>
      <c r="B469" s="7"/>
      <c r="C469" s="7"/>
      <c r="D469" s="7"/>
      <c r="E469" s="11"/>
      <c r="F469" s="15"/>
      <c r="G469" s="15"/>
      <c r="H469" s="15"/>
      <c r="I469" s="15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8" x14ac:dyDescent="0.35">
      <c r="A470" s="7"/>
      <c r="B470" s="7"/>
      <c r="C470" s="7"/>
      <c r="D470" s="7"/>
      <c r="E470" s="11"/>
      <c r="F470" s="15"/>
      <c r="G470" s="15"/>
      <c r="H470" s="15"/>
      <c r="I470" s="15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8" x14ac:dyDescent="0.35">
      <c r="A471" s="7"/>
      <c r="B471" s="7"/>
      <c r="C471" s="7"/>
      <c r="D471" s="7"/>
      <c r="E471" s="11"/>
      <c r="F471" s="15"/>
      <c r="G471" s="15"/>
      <c r="H471" s="15"/>
      <c r="I471" s="15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8" x14ac:dyDescent="0.35">
      <c r="A472" s="7"/>
      <c r="B472" s="7"/>
      <c r="C472" s="7"/>
      <c r="D472" s="7"/>
      <c r="E472" s="11"/>
      <c r="F472" s="15"/>
      <c r="G472" s="15"/>
      <c r="H472" s="15"/>
      <c r="I472" s="15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8" x14ac:dyDescent="0.35">
      <c r="A473" s="7"/>
      <c r="B473" s="7"/>
      <c r="C473" s="7"/>
      <c r="D473" s="7"/>
      <c r="E473" s="11"/>
      <c r="F473" s="15"/>
      <c r="G473" s="15"/>
      <c r="H473" s="15"/>
      <c r="I473" s="15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8" x14ac:dyDescent="0.35">
      <c r="A474" s="7"/>
      <c r="B474" s="7"/>
      <c r="C474" s="7"/>
      <c r="D474" s="7"/>
      <c r="E474" s="11"/>
      <c r="F474" s="15"/>
      <c r="G474" s="15"/>
      <c r="H474" s="15"/>
      <c r="I474" s="15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8" x14ac:dyDescent="0.35">
      <c r="A475" s="7"/>
      <c r="B475" s="7"/>
      <c r="C475" s="7"/>
      <c r="D475" s="7"/>
      <c r="E475" s="11"/>
      <c r="F475" s="15"/>
      <c r="G475" s="15"/>
      <c r="H475" s="15"/>
      <c r="I475" s="15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8" x14ac:dyDescent="0.35">
      <c r="A476" s="7"/>
      <c r="B476" s="7"/>
      <c r="C476" s="7"/>
      <c r="D476" s="7"/>
      <c r="E476" s="11"/>
      <c r="F476" s="15"/>
      <c r="G476" s="15"/>
      <c r="H476" s="15"/>
      <c r="I476" s="15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8" x14ac:dyDescent="0.35">
      <c r="A477" s="7"/>
      <c r="B477" s="7"/>
      <c r="C477" s="7"/>
      <c r="D477" s="7"/>
      <c r="E477" s="11"/>
      <c r="F477" s="15"/>
      <c r="G477" s="15"/>
      <c r="H477" s="15"/>
      <c r="I477" s="15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8" x14ac:dyDescent="0.35">
      <c r="A478" s="7"/>
      <c r="B478" s="7"/>
      <c r="C478" s="7"/>
      <c r="D478" s="7"/>
      <c r="E478" s="11"/>
      <c r="F478" s="15"/>
      <c r="G478" s="15"/>
      <c r="H478" s="15"/>
      <c r="I478" s="15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8" x14ac:dyDescent="0.35">
      <c r="A479" s="7"/>
      <c r="B479" s="7"/>
      <c r="C479" s="7"/>
      <c r="D479" s="7"/>
      <c r="E479" s="11"/>
      <c r="F479" s="15"/>
      <c r="G479" s="15"/>
      <c r="H479" s="15"/>
      <c r="I479" s="15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8" x14ac:dyDescent="0.35">
      <c r="A480" s="7"/>
      <c r="B480" s="7"/>
      <c r="C480" s="7"/>
      <c r="D480" s="7"/>
      <c r="E480" s="11"/>
      <c r="F480" s="15"/>
      <c r="G480" s="15"/>
      <c r="H480" s="15"/>
      <c r="I480" s="15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8" x14ac:dyDescent="0.35">
      <c r="A481" s="7"/>
      <c r="B481" s="7"/>
      <c r="C481" s="7"/>
      <c r="D481" s="7"/>
      <c r="E481" s="11"/>
      <c r="F481" s="15"/>
      <c r="G481" s="15"/>
      <c r="H481" s="15"/>
      <c r="I481" s="15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8" x14ac:dyDescent="0.35">
      <c r="A482" s="7"/>
      <c r="B482" s="7"/>
      <c r="C482" s="7"/>
      <c r="D482" s="7"/>
      <c r="E482" s="11"/>
      <c r="F482" s="15"/>
      <c r="G482" s="15"/>
      <c r="H482" s="15"/>
      <c r="I482" s="15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8" x14ac:dyDescent="0.35">
      <c r="A483" s="7"/>
      <c r="B483" s="7"/>
      <c r="C483" s="7"/>
      <c r="D483" s="7"/>
      <c r="E483" s="11"/>
      <c r="F483" s="15"/>
      <c r="G483" s="15"/>
      <c r="H483" s="15"/>
      <c r="I483" s="15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8" x14ac:dyDescent="0.35">
      <c r="A484" s="7"/>
      <c r="B484" s="7"/>
      <c r="C484" s="7"/>
      <c r="D484" s="7"/>
      <c r="E484" s="11"/>
      <c r="F484" s="15"/>
      <c r="G484" s="15"/>
      <c r="H484" s="15"/>
      <c r="I484" s="15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8" x14ac:dyDescent="0.35">
      <c r="A485" s="7"/>
      <c r="B485" s="7"/>
      <c r="C485" s="7"/>
      <c r="D485" s="7"/>
      <c r="E485" s="11"/>
      <c r="F485" s="15"/>
      <c r="G485" s="15"/>
      <c r="H485" s="15"/>
      <c r="I485" s="15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8" x14ac:dyDescent="0.35">
      <c r="A486" s="7"/>
      <c r="B486" s="7"/>
      <c r="C486" s="7"/>
      <c r="D486" s="7"/>
      <c r="E486" s="11"/>
      <c r="F486" s="15"/>
      <c r="G486" s="15"/>
      <c r="H486" s="15"/>
      <c r="I486" s="15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8" x14ac:dyDescent="0.35">
      <c r="A487" s="7"/>
      <c r="B487" s="7"/>
      <c r="C487" s="7"/>
      <c r="D487" s="7"/>
      <c r="E487" s="11"/>
      <c r="F487" s="15"/>
      <c r="G487" s="15"/>
      <c r="H487" s="15"/>
      <c r="I487" s="15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8" x14ac:dyDescent="0.35">
      <c r="A488" s="7"/>
      <c r="B488" s="7"/>
      <c r="C488" s="7"/>
      <c r="D488" s="7"/>
      <c r="E488" s="11"/>
      <c r="F488" s="15"/>
      <c r="G488" s="15"/>
      <c r="H488" s="15"/>
      <c r="I488" s="15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8" x14ac:dyDescent="0.35">
      <c r="A489" s="7"/>
      <c r="B489" s="7"/>
      <c r="C489" s="7"/>
      <c r="D489" s="7"/>
      <c r="E489" s="11"/>
      <c r="F489" s="15"/>
      <c r="G489" s="15"/>
      <c r="H489" s="15"/>
      <c r="I489" s="15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8" x14ac:dyDescent="0.35">
      <c r="A490" s="7"/>
      <c r="B490" s="7"/>
      <c r="C490" s="7"/>
      <c r="D490" s="7"/>
      <c r="E490" s="11"/>
      <c r="F490" s="15"/>
      <c r="G490" s="15"/>
      <c r="H490" s="15"/>
      <c r="I490" s="15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8" x14ac:dyDescent="0.35">
      <c r="A491" s="7"/>
      <c r="B491" s="7"/>
      <c r="C491" s="7"/>
      <c r="D491" s="7"/>
      <c r="E491" s="11"/>
      <c r="F491" s="15"/>
      <c r="G491" s="15"/>
      <c r="H491" s="15"/>
      <c r="I491" s="15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8" x14ac:dyDescent="0.35">
      <c r="A492" s="7"/>
      <c r="B492" s="7"/>
      <c r="C492" s="7"/>
      <c r="D492" s="7"/>
      <c r="E492" s="11"/>
      <c r="F492" s="15"/>
      <c r="G492" s="15"/>
      <c r="H492" s="15"/>
      <c r="I492" s="15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8" x14ac:dyDescent="0.35">
      <c r="A493" s="7"/>
      <c r="B493" s="7"/>
      <c r="C493" s="7"/>
      <c r="D493" s="7"/>
      <c r="E493" s="11"/>
      <c r="F493" s="15"/>
      <c r="G493" s="15"/>
      <c r="H493" s="15"/>
      <c r="I493" s="15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8" x14ac:dyDescent="0.35">
      <c r="A494" s="7"/>
      <c r="B494" s="7"/>
      <c r="C494" s="7"/>
      <c r="D494" s="7"/>
      <c r="E494" s="11"/>
      <c r="F494" s="15"/>
      <c r="G494" s="15"/>
      <c r="H494" s="15"/>
      <c r="I494" s="15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8" x14ac:dyDescent="0.35">
      <c r="A495" s="7"/>
      <c r="B495" s="7"/>
      <c r="C495" s="7"/>
      <c r="D495" s="7"/>
      <c r="E495" s="11"/>
      <c r="F495" s="15"/>
      <c r="G495" s="15"/>
      <c r="H495" s="15"/>
      <c r="I495" s="15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8" x14ac:dyDescent="0.35">
      <c r="A496" s="7"/>
      <c r="B496" s="7"/>
      <c r="C496" s="7"/>
      <c r="D496" s="7"/>
      <c r="E496" s="11"/>
      <c r="F496" s="15"/>
      <c r="G496" s="15"/>
      <c r="H496" s="15"/>
      <c r="I496" s="15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8" x14ac:dyDescent="0.35">
      <c r="A497" s="7"/>
      <c r="B497" s="7"/>
      <c r="C497" s="7"/>
      <c r="D497" s="7"/>
      <c r="E497" s="11"/>
      <c r="F497" s="15"/>
      <c r="G497" s="15"/>
      <c r="H497" s="15"/>
      <c r="I497" s="15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8" x14ac:dyDescent="0.35">
      <c r="A498" s="7"/>
      <c r="B498" s="7"/>
      <c r="C498" s="7"/>
      <c r="D498" s="7"/>
      <c r="E498" s="11"/>
      <c r="F498" s="15"/>
      <c r="G498" s="15"/>
      <c r="H498" s="15"/>
      <c r="I498" s="15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8" x14ac:dyDescent="0.35">
      <c r="A499" s="7"/>
      <c r="B499" s="7"/>
      <c r="C499" s="7"/>
      <c r="D499" s="7"/>
      <c r="E499" s="11"/>
      <c r="F499" s="15"/>
      <c r="G499" s="15"/>
      <c r="H499" s="15"/>
      <c r="I499" s="15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8" x14ac:dyDescent="0.35">
      <c r="A500" s="7"/>
      <c r="B500" s="7"/>
      <c r="C500" s="7"/>
      <c r="D500" s="7"/>
      <c r="E500" s="11"/>
      <c r="F500" s="15"/>
      <c r="G500" s="15"/>
      <c r="H500" s="15"/>
      <c r="I500" s="15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8" x14ac:dyDescent="0.35">
      <c r="A501" s="7"/>
      <c r="B501" s="7"/>
      <c r="C501" s="7"/>
      <c r="D501" s="7"/>
      <c r="E501" s="11"/>
      <c r="F501" s="15"/>
      <c r="G501" s="15"/>
      <c r="H501" s="15"/>
      <c r="I501" s="15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8" x14ac:dyDescent="0.35">
      <c r="A502" s="7"/>
      <c r="B502" s="7"/>
      <c r="C502" s="7"/>
      <c r="D502" s="7"/>
      <c r="E502" s="11"/>
      <c r="F502" s="15"/>
      <c r="G502" s="15"/>
      <c r="H502" s="15"/>
      <c r="I502" s="15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8" x14ac:dyDescent="0.35">
      <c r="A503" s="7"/>
      <c r="B503" s="7"/>
      <c r="C503" s="7"/>
      <c r="D503" s="7"/>
      <c r="E503" s="11"/>
      <c r="F503" s="15"/>
      <c r="G503" s="15"/>
      <c r="H503" s="15"/>
      <c r="I503" s="15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8" x14ac:dyDescent="0.35">
      <c r="A504" s="7"/>
      <c r="B504" s="7"/>
      <c r="C504" s="7"/>
      <c r="D504" s="7"/>
      <c r="E504" s="11"/>
      <c r="F504" s="15"/>
      <c r="G504" s="15"/>
      <c r="H504" s="15"/>
      <c r="I504" s="15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8" x14ac:dyDescent="0.35">
      <c r="A505" s="7"/>
      <c r="B505" s="7"/>
      <c r="C505" s="7"/>
      <c r="D505" s="7"/>
      <c r="E505" s="11"/>
      <c r="F505" s="15"/>
      <c r="G505" s="15"/>
      <c r="H505" s="15"/>
      <c r="I505" s="15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8" x14ac:dyDescent="0.35">
      <c r="A506" s="7"/>
      <c r="B506" s="7"/>
      <c r="C506" s="7"/>
      <c r="D506" s="7"/>
      <c r="E506" s="11"/>
      <c r="F506" s="15"/>
      <c r="G506" s="15"/>
      <c r="H506" s="15"/>
      <c r="I506" s="15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8" x14ac:dyDescent="0.35">
      <c r="A507" s="7"/>
      <c r="B507" s="7"/>
      <c r="C507" s="7"/>
      <c r="D507" s="7"/>
      <c r="E507" s="11"/>
      <c r="F507" s="15"/>
      <c r="G507" s="15"/>
      <c r="H507" s="15"/>
      <c r="I507" s="15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8" x14ac:dyDescent="0.35">
      <c r="A508" s="7"/>
      <c r="B508" s="7"/>
      <c r="C508" s="7"/>
      <c r="D508" s="7"/>
      <c r="E508" s="11"/>
      <c r="F508" s="15"/>
      <c r="G508" s="15"/>
      <c r="H508" s="15"/>
      <c r="I508" s="15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8" x14ac:dyDescent="0.35">
      <c r="A509" s="7"/>
      <c r="B509" s="7"/>
      <c r="C509" s="7"/>
      <c r="D509" s="7"/>
      <c r="E509" s="11"/>
      <c r="F509" s="15"/>
      <c r="G509" s="15"/>
      <c r="H509" s="15"/>
      <c r="I509" s="15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8" x14ac:dyDescent="0.35">
      <c r="A510" s="7"/>
      <c r="B510" s="7"/>
      <c r="C510" s="7"/>
      <c r="D510" s="7"/>
      <c r="E510" s="11"/>
      <c r="F510" s="15"/>
      <c r="G510" s="15"/>
      <c r="H510" s="15"/>
      <c r="I510" s="15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8" x14ac:dyDescent="0.35">
      <c r="A511" s="7"/>
      <c r="B511" s="7"/>
      <c r="C511" s="7"/>
      <c r="D511" s="7"/>
      <c r="E511" s="11"/>
      <c r="F511" s="15"/>
      <c r="G511" s="15"/>
      <c r="H511" s="15"/>
      <c r="I511" s="15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8" x14ac:dyDescent="0.35">
      <c r="A512" s="7"/>
      <c r="B512" s="7"/>
      <c r="C512" s="7"/>
      <c r="D512" s="7"/>
      <c r="E512" s="11"/>
      <c r="F512" s="15"/>
      <c r="G512" s="15"/>
      <c r="H512" s="15"/>
      <c r="I512" s="15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8" x14ac:dyDescent="0.35">
      <c r="A513" s="7"/>
      <c r="B513" s="7"/>
      <c r="C513" s="7"/>
      <c r="D513" s="7"/>
      <c r="E513" s="11"/>
      <c r="F513" s="15"/>
      <c r="G513" s="15"/>
      <c r="H513" s="15"/>
      <c r="I513" s="15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8" x14ac:dyDescent="0.35">
      <c r="A514" s="7"/>
      <c r="B514" s="7"/>
      <c r="C514" s="7"/>
      <c r="D514" s="7"/>
      <c r="E514" s="11"/>
      <c r="F514" s="15"/>
      <c r="G514" s="15"/>
      <c r="H514" s="15"/>
      <c r="I514" s="15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8" x14ac:dyDescent="0.35">
      <c r="A515" s="7"/>
      <c r="B515" s="7"/>
      <c r="C515" s="7"/>
      <c r="D515" s="7"/>
      <c r="E515" s="11"/>
      <c r="F515" s="15"/>
      <c r="G515" s="15"/>
      <c r="H515" s="15"/>
      <c r="I515" s="15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8" x14ac:dyDescent="0.35">
      <c r="A516" s="7"/>
      <c r="B516" s="7"/>
      <c r="C516" s="7"/>
      <c r="D516" s="7"/>
      <c r="E516" s="11"/>
      <c r="F516" s="15"/>
      <c r="G516" s="15"/>
      <c r="H516" s="15"/>
      <c r="I516" s="15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8" x14ac:dyDescent="0.35">
      <c r="A517" s="7"/>
      <c r="B517" s="7"/>
      <c r="C517" s="7"/>
      <c r="D517" s="7"/>
      <c r="E517" s="11"/>
      <c r="F517" s="15"/>
      <c r="G517" s="15"/>
      <c r="H517" s="15"/>
      <c r="I517" s="15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8" x14ac:dyDescent="0.35">
      <c r="A518" s="7"/>
      <c r="B518" s="7"/>
      <c r="C518" s="7"/>
      <c r="D518" s="7"/>
      <c r="E518" s="11"/>
      <c r="F518" s="15"/>
      <c r="G518" s="15"/>
      <c r="H518" s="15"/>
      <c r="I518" s="15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8" x14ac:dyDescent="0.35">
      <c r="A519" s="7"/>
      <c r="B519" s="7"/>
      <c r="C519" s="7"/>
      <c r="D519" s="7"/>
      <c r="E519" s="11"/>
      <c r="F519" s="15"/>
      <c r="G519" s="15"/>
      <c r="H519" s="15"/>
      <c r="I519" s="15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8" x14ac:dyDescent="0.35">
      <c r="A520" s="7"/>
      <c r="B520" s="7"/>
      <c r="C520" s="7"/>
      <c r="D520" s="7"/>
      <c r="E520" s="11"/>
      <c r="F520" s="15"/>
      <c r="G520" s="15"/>
      <c r="H520" s="15"/>
      <c r="I520" s="15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8" x14ac:dyDescent="0.35">
      <c r="A521" s="7"/>
      <c r="B521" s="7"/>
      <c r="C521" s="7"/>
      <c r="D521" s="7"/>
      <c r="E521" s="11"/>
      <c r="F521" s="15"/>
      <c r="G521" s="15"/>
      <c r="H521" s="15"/>
      <c r="I521" s="15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8" x14ac:dyDescent="0.35">
      <c r="A522" s="7"/>
      <c r="B522" s="7"/>
      <c r="C522" s="7"/>
      <c r="D522" s="7"/>
      <c r="E522" s="11"/>
      <c r="F522" s="15"/>
      <c r="G522" s="15"/>
      <c r="H522" s="15"/>
      <c r="I522" s="15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8" x14ac:dyDescent="0.35">
      <c r="A523" s="7"/>
      <c r="B523" s="7"/>
      <c r="C523" s="7"/>
      <c r="D523" s="7"/>
      <c r="E523" s="11"/>
      <c r="F523" s="15"/>
      <c r="G523" s="15"/>
      <c r="H523" s="15"/>
      <c r="I523" s="15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8" x14ac:dyDescent="0.35">
      <c r="A524" s="7"/>
      <c r="B524" s="7"/>
      <c r="C524" s="7"/>
      <c r="D524" s="7"/>
      <c r="E524" s="11"/>
      <c r="F524" s="15"/>
      <c r="G524" s="15"/>
      <c r="H524" s="15"/>
      <c r="I524" s="15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8" x14ac:dyDescent="0.35">
      <c r="A525" s="7"/>
      <c r="B525" s="7"/>
      <c r="C525" s="7"/>
      <c r="D525" s="7"/>
      <c r="E525" s="11"/>
      <c r="F525" s="15"/>
      <c r="G525" s="15"/>
      <c r="H525" s="15"/>
      <c r="I525" s="15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8" x14ac:dyDescent="0.35">
      <c r="A526" s="7"/>
      <c r="B526" s="7"/>
      <c r="C526" s="7"/>
      <c r="D526" s="7"/>
      <c r="E526" s="11"/>
      <c r="F526" s="15"/>
      <c r="G526" s="15"/>
      <c r="H526" s="15"/>
      <c r="I526" s="15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8" x14ac:dyDescent="0.35">
      <c r="A527" s="7"/>
      <c r="B527" s="7"/>
      <c r="C527" s="7"/>
      <c r="D527" s="7"/>
      <c r="E527" s="11"/>
      <c r="F527" s="15"/>
      <c r="G527" s="15"/>
      <c r="H527" s="15"/>
      <c r="I527" s="15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8" x14ac:dyDescent="0.35">
      <c r="A528" s="7"/>
      <c r="B528" s="7"/>
      <c r="C528" s="7"/>
      <c r="D528" s="7"/>
      <c r="E528" s="11"/>
      <c r="F528" s="15"/>
      <c r="G528" s="15"/>
      <c r="H528" s="15"/>
      <c r="I528" s="15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8" x14ac:dyDescent="0.35">
      <c r="A529" s="7"/>
      <c r="B529" s="7"/>
      <c r="C529" s="7"/>
      <c r="D529" s="7"/>
      <c r="E529" s="11"/>
      <c r="F529" s="15"/>
      <c r="G529" s="15"/>
      <c r="H529" s="15"/>
      <c r="I529" s="15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8" x14ac:dyDescent="0.35">
      <c r="A530" s="7"/>
      <c r="B530" s="7"/>
      <c r="C530" s="7"/>
      <c r="D530" s="7"/>
      <c r="E530" s="11"/>
      <c r="F530" s="15"/>
      <c r="G530" s="15"/>
      <c r="H530" s="15"/>
      <c r="I530" s="15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8" x14ac:dyDescent="0.35">
      <c r="A531" s="7"/>
      <c r="B531" s="7"/>
      <c r="C531" s="7"/>
      <c r="D531" s="7"/>
      <c r="E531" s="11"/>
      <c r="F531" s="15"/>
      <c r="G531" s="15"/>
      <c r="H531" s="15"/>
      <c r="I531" s="15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8" x14ac:dyDescent="0.35">
      <c r="A532" s="7"/>
      <c r="B532" s="7"/>
      <c r="C532" s="7"/>
      <c r="D532" s="7"/>
      <c r="E532" s="11"/>
      <c r="F532" s="15"/>
      <c r="G532" s="15"/>
      <c r="H532" s="15"/>
      <c r="I532" s="15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8" x14ac:dyDescent="0.35">
      <c r="A533" s="7"/>
      <c r="B533" s="7"/>
      <c r="C533" s="7"/>
      <c r="D533" s="7"/>
      <c r="E533" s="11"/>
      <c r="F533" s="15"/>
      <c r="G533" s="15"/>
      <c r="H533" s="15"/>
      <c r="I533" s="15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8" x14ac:dyDescent="0.35">
      <c r="A534" s="7"/>
      <c r="B534" s="7"/>
      <c r="C534" s="7"/>
      <c r="D534" s="7"/>
      <c r="E534" s="11"/>
      <c r="F534" s="15"/>
      <c r="G534" s="15"/>
      <c r="H534" s="15"/>
      <c r="I534" s="15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8" x14ac:dyDescent="0.35">
      <c r="A535" s="7"/>
      <c r="B535" s="7"/>
      <c r="C535" s="7"/>
      <c r="D535" s="7"/>
      <c r="E535" s="11"/>
      <c r="F535" s="15"/>
      <c r="G535" s="15"/>
      <c r="H535" s="15"/>
      <c r="I535" s="15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8" x14ac:dyDescent="0.35">
      <c r="A536" s="7"/>
      <c r="B536" s="7"/>
      <c r="C536" s="7"/>
      <c r="D536" s="7"/>
      <c r="E536" s="11"/>
      <c r="F536" s="15"/>
      <c r="G536" s="15"/>
      <c r="H536" s="15"/>
      <c r="I536" s="15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8" x14ac:dyDescent="0.35">
      <c r="A537" s="7"/>
      <c r="B537" s="7"/>
      <c r="C537" s="7"/>
      <c r="D537" s="7"/>
      <c r="E537" s="11"/>
      <c r="F537" s="15"/>
      <c r="G537" s="15"/>
      <c r="H537" s="15"/>
      <c r="I537" s="15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8" x14ac:dyDescent="0.35">
      <c r="A538" s="7"/>
      <c r="B538" s="7"/>
      <c r="C538" s="7"/>
      <c r="D538" s="7"/>
      <c r="E538" s="11"/>
      <c r="F538" s="15"/>
      <c r="G538" s="15"/>
      <c r="H538" s="15"/>
      <c r="I538" s="15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8" x14ac:dyDescent="0.35">
      <c r="A539" s="7"/>
      <c r="B539" s="7"/>
      <c r="C539" s="7"/>
      <c r="D539" s="7"/>
      <c r="E539" s="11"/>
      <c r="F539" s="15"/>
      <c r="G539" s="15"/>
      <c r="H539" s="15"/>
      <c r="I539" s="15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8" x14ac:dyDescent="0.35">
      <c r="A540" s="7"/>
      <c r="B540" s="7"/>
      <c r="C540" s="7"/>
      <c r="D540" s="7"/>
      <c r="E540" s="11"/>
      <c r="F540" s="15"/>
      <c r="G540" s="15"/>
      <c r="H540" s="15"/>
      <c r="I540" s="15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8" x14ac:dyDescent="0.35">
      <c r="A541" s="7"/>
      <c r="B541" s="7"/>
      <c r="C541" s="7"/>
      <c r="D541" s="7"/>
      <c r="E541" s="11"/>
      <c r="F541" s="15"/>
      <c r="G541" s="15"/>
      <c r="H541" s="15"/>
      <c r="I541" s="15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8" x14ac:dyDescent="0.35">
      <c r="A542" s="7"/>
      <c r="B542" s="7"/>
      <c r="C542" s="7"/>
      <c r="D542" s="7"/>
      <c r="E542" s="11"/>
      <c r="F542" s="15"/>
      <c r="G542" s="15"/>
      <c r="H542" s="15"/>
      <c r="I542" s="15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8" x14ac:dyDescent="0.35">
      <c r="A543" s="7"/>
      <c r="B543" s="7"/>
      <c r="C543" s="7"/>
      <c r="D543" s="7"/>
      <c r="E543" s="11"/>
      <c r="F543" s="15"/>
      <c r="G543" s="15"/>
      <c r="H543" s="15"/>
      <c r="I543" s="15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8" x14ac:dyDescent="0.35">
      <c r="A544" s="7"/>
      <c r="B544" s="7"/>
      <c r="C544" s="7"/>
      <c r="D544" s="7"/>
      <c r="E544" s="11"/>
      <c r="F544" s="15"/>
      <c r="G544" s="15"/>
      <c r="H544" s="15"/>
      <c r="I544" s="15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8" x14ac:dyDescent="0.35">
      <c r="A545" s="7"/>
      <c r="B545" s="7"/>
      <c r="C545" s="7"/>
      <c r="D545" s="7"/>
      <c r="E545" s="11"/>
      <c r="F545" s="15"/>
      <c r="G545" s="15"/>
      <c r="H545" s="15"/>
      <c r="I545" s="15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8" x14ac:dyDescent="0.35">
      <c r="A546" s="7"/>
      <c r="B546" s="7"/>
      <c r="C546" s="7"/>
      <c r="D546" s="7"/>
      <c r="E546" s="11"/>
      <c r="F546" s="15"/>
      <c r="G546" s="15"/>
      <c r="H546" s="15"/>
      <c r="I546" s="15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8" x14ac:dyDescent="0.35">
      <c r="A547" s="7"/>
      <c r="B547" s="7"/>
      <c r="C547" s="7"/>
      <c r="D547" s="7"/>
      <c r="E547" s="11"/>
      <c r="F547" s="15"/>
      <c r="G547" s="15"/>
      <c r="H547" s="15"/>
      <c r="I547" s="15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8" x14ac:dyDescent="0.35">
      <c r="A548" s="7"/>
      <c r="B548" s="7"/>
      <c r="C548" s="7"/>
      <c r="D548" s="7"/>
      <c r="E548" s="11"/>
      <c r="F548" s="15"/>
      <c r="G548" s="15"/>
      <c r="H548" s="15"/>
      <c r="I548" s="15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8" x14ac:dyDescent="0.35">
      <c r="A549" s="7"/>
      <c r="B549" s="7"/>
      <c r="C549" s="7"/>
      <c r="D549" s="7"/>
      <c r="E549" s="11"/>
      <c r="F549" s="15"/>
      <c r="G549" s="15"/>
      <c r="H549" s="15"/>
      <c r="I549" s="15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8" x14ac:dyDescent="0.35">
      <c r="A550" s="7"/>
      <c r="B550" s="7"/>
      <c r="C550" s="7"/>
      <c r="D550" s="7"/>
      <c r="E550" s="11"/>
      <c r="F550" s="15"/>
      <c r="G550" s="15"/>
      <c r="H550" s="15"/>
      <c r="I550" s="15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8" x14ac:dyDescent="0.35">
      <c r="A551" s="7"/>
      <c r="B551" s="7"/>
      <c r="C551" s="7"/>
      <c r="D551" s="7"/>
      <c r="E551" s="11"/>
      <c r="F551" s="15"/>
      <c r="G551" s="15"/>
      <c r="H551" s="15"/>
      <c r="I551" s="15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8" x14ac:dyDescent="0.35">
      <c r="A552" s="7"/>
      <c r="B552" s="7"/>
      <c r="C552" s="7"/>
      <c r="D552" s="7"/>
      <c r="E552" s="11"/>
      <c r="F552" s="15"/>
      <c r="G552" s="15"/>
      <c r="H552" s="15"/>
      <c r="I552" s="15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8" x14ac:dyDescent="0.35">
      <c r="A553" s="7"/>
      <c r="B553" s="7"/>
      <c r="C553" s="7"/>
      <c r="D553" s="7"/>
      <c r="E553" s="11"/>
      <c r="F553" s="15"/>
      <c r="G553" s="15"/>
      <c r="H553" s="15"/>
      <c r="I553" s="15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8" x14ac:dyDescent="0.35">
      <c r="A554" s="7"/>
      <c r="B554" s="7"/>
      <c r="C554" s="7"/>
      <c r="D554" s="7"/>
      <c r="E554" s="11"/>
      <c r="F554" s="15"/>
      <c r="G554" s="15"/>
      <c r="H554" s="15"/>
      <c r="I554" s="15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8" x14ac:dyDescent="0.35">
      <c r="A555" s="7"/>
      <c r="B555" s="7"/>
      <c r="C555" s="7"/>
      <c r="D555" s="7"/>
      <c r="E555" s="11"/>
      <c r="F555" s="15"/>
      <c r="G555" s="15"/>
      <c r="H555" s="15"/>
      <c r="I555" s="15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8" x14ac:dyDescent="0.35">
      <c r="A556" s="7"/>
      <c r="B556" s="7"/>
      <c r="C556" s="7"/>
      <c r="D556" s="7"/>
      <c r="E556" s="11"/>
      <c r="F556" s="15"/>
      <c r="G556" s="15"/>
      <c r="H556" s="15"/>
      <c r="I556" s="15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8" x14ac:dyDescent="0.35">
      <c r="A557" s="7"/>
      <c r="B557" s="7"/>
      <c r="C557" s="7"/>
      <c r="D557" s="7"/>
      <c r="E557" s="11"/>
      <c r="F557" s="15"/>
      <c r="G557" s="15"/>
      <c r="H557" s="15"/>
      <c r="I557" s="15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8" x14ac:dyDescent="0.35">
      <c r="A558" s="7"/>
      <c r="B558" s="7"/>
      <c r="C558" s="7"/>
      <c r="D558" s="7"/>
      <c r="E558" s="11"/>
      <c r="F558" s="15"/>
      <c r="G558" s="15"/>
      <c r="H558" s="15"/>
      <c r="I558" s="15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8" x14ac:dyDescent="0.35">
      <c r="A559" s="7"/>
      <c r="B559" s="7"/>
      <c r="C559" s="7"/>
      <c r="D559" s="7"/>
      <c r="E559" s="11"/>
      <c r="F559" s="15"/>
      <c r="G559" s="15"/>
      <c r="H559" s="15"/>
      <c r="I559" s="15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8" x14ac:dyDescent="0.35">
      <c r="A560" s="7"/>
      <c r="B560" s="7"/>
      <c r="C560" s="7"/>
      <c r="D560" s="7"/>
      <c r="E560" s="11"/>
      <c r="F560" s="15"/>
      <c r="G560" s="15"/>
      <c r="H560" s="15"/>
      <c r="I560" s="15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8" x14ac:dyDescent="0.35">
      <c r="A561" s="7"/>
      <c r="B561" s="7"/>
      <c r="C561" s="7"/>
      <c r="D561" s="7"/>
      <c r="E561" s="11"/>
      <c r="F561" s="15"/>
      <c r="G561" s="15"/>
      <c r="H561" s="15"/>
      <c r="I561" s="15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8" x14ac:dyDescent="0.35">
      <c r="A562" s="7"/>
      <c r="B562" s="7"/>
      <c r="C562" s="7"/>
      <c r="D562" s="7"/>
      <c r="E562" s="11"/>
      <c r="F562" s="15"/>
      <c r="G562" s="15"/>
      <c r="H562" s="15"/>
      <c r="I562" s="15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8" x14ac:dyDescent="0.35">
      <c r="A563" s="7"/>
      <c r="B563" s="7"/>
      <c r="C563" s="7"/>
      <c r="D563" s="7"/>
      <c r="E563" s="11"/>
      <c r="F563" s="15"/>
      <c r="G563" s="15"/>
      <c r="H563" s="15"/>
      <c r="I563" s="15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8" x14ac:dyDescent="0.35">
      <c r="A564" s="7"/>
      <c r="B564" s="7"/>
      <c r="C564" s="7"/>
      <c r="D564" s="7"/>
      <c r="E564" s="11"/>
      <c r="F564" s="15"/>
      <c r="G564" s="15"/>
      <c r="H564" s="15"/>
      <c r="I564" s="15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8" x14ac:dyDescent="0.35">
      <c r="A565" s="7"/>
      <c r="B565" s="7"/>
      <c r="C565" s="7"/>
      <c r="D565" s="7"/>
      <c r="E565" s="11"/>
      <c r="F565" s="15"/>
      <c r="G565" s="15"/>
      <c r="H565" s="15"/>
      <c r="I565" s="15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8" x14ac:dyDescent="0.35">
      <c r="A566" s="7"/>
      <c r="B566" s="7"/>
      <c r="C566" s="7"/>
      <c r="D566" s="7"/>
      <c r="E566" s="11"/>
      <c r="F566" s="15"/>
      <c r="G566" s="15"/>
      <c r="H566" s="15"/>
      <c r="I566" s="15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8" x14ac:dyDescent="0.35">
      <c r="A567" s="7"/>
      <c r="B567" s="7"/>
      <c r="C567" s="7"/>
      <c r="D567" s="7"/>
      <c r="E567" s="11"/>
      <c r="F567" s="15"/>
      <c r="G567" s="15"/>
      <c r="H567" s="15"/>
      <c r="I567" s="15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8" x14ac:dyDescent="0.35">
      <c r="A568" s="7"/>
      <c r="B568" s="7"/>
      <c r="C568" s="7"/>
      <c r="D568" s="7"/>
      <c r="E568" s="11"/>
      <c r="F568" s="15"/>
      <c r="G568" s="15"/>
      <c r="H568" s="15"/>
      <c r="I568" s="15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8" x14ac:dyDescent="0.35">
      <c r="A569" s="7"/>
      <c r="B569" s="7"/>
      <c r="C569" s="7"/>
      <c r="D569" s="7"/>
      <c r="E569" s="11"/>
      <c r="F569" s="15"/>
      <c r="G569" s="15"/>
      <c r="H569" s="15"/>
      <c r="I569" s="15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8" x14ac:dyDescent="0.35">
      <c r="A570" s="7"/>
      <c r="B570" s="7"/>
      <c r="C570" s="7"/>
      <c r="D570" s="7"/>
      <c r="E570" s="11"/>
      <c r="F570" s="15"/>
      <c r="G570" s="15"/>
      <c r="H570" s="15"/>
      <c r="I570" s="15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8" x14ac:dyDescent="0.35">
      <c r="A571" s="7"/>
      <c r="B571" s="7"/>
      <c r="C571" s="7"/>
      <c r="D571" s="7"/>
      <c r="E571" s="11"/>
      <c r="F571" s="15"/>
      <c r="G571" s="15"/>
      <c r="H571" s="15"/>
      <c r="I571" s="15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8" x14ac:dyDescent="0.35">
      <c r="A572" s="7"/>
      <c r="B572" s="7"/>
      <c r="C572" s="7"/>
      <c r="D572" s="7"/>
      <c r="E572" s="11"/>
      <c r="F572" s="15"/>
      <c r="G572" s="15"/>
      <c r="H572" s="15"/>
      <c r="I572" s="15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8" x14ac:dyDescent="0.35">
      <c r="A573" s="7"/>
      <c r="B573" s="7"/>
      <c r="C573" s="7"/>
      <c r="D573" s="7"/>
      <c r="E573" s="11"/>
      <c r="F573" s="15"/>
      <c r="G573" s="15"/>
      <c r="H573" s="15"/>
      <c r="I573" s="15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8" x14ac:dyDescent="0.35">
      <c r="A574" s="7"/>
      <c r="B574" s="7"/>
      <c r="C574" s="7"/>
      <c r="D574" s="7"/>
      <c r="E574" s="11"/>
      <c r="F574" s="15"/>
      <c r="G574" s="15"/>
      <c r="H574" s="15"/>
      <c r="I574" s="15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8" x14ac:dyDescent="0.35">
      <c r="A575" s="7"/>
      <c r="B575" s="7"/>
      <c r="C575" s="7"/>
      <c r="D575" s="7"/>
      <c r="E575" s="11"/>
      <c r="F575" s="15"/>
      <c r="G575" s="15"/>
      <c r="H575" s="15"/>
      <c r="I575" s="15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8" x14ac:dyDescent="0.35">
      <c r="A576" s="7"/>
      <c r="B576" s="7"/>
      <c r="C576" s="7"/>
      <c r="D576" s="7"/>
      <c r="E576" s="11"/>
      <c r="F576" s="15"/>
      <c r="G576" s="15"/>
      <c r="H576" s="15"/>
      <c r="I576" s="15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8" x14ac:dyDescent="0.35">
      <c r="A577" s="7"/>
      <c r="B577" s="7"/>
      <c r="C577" s="7"/>
      <c r="D577" s="7"/>
      <c r="E577" s="11"/>
      <c r="F577" s="15"/>
      <c r="G577" s="15"/>
      <c r="H577" s="15"/>
      <c r="I577" s="15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8" x14ac:dyDescent="0.35">
      <c r="A578" s="7"/>
      <c r="B578" s="7"/>
      <c r="C578" s="7"/>
      <c r="D578" s="7"/>
      <c r="E578" s="11"/>
      <c r="F578" s="15"/>
      <c r="G578" s="15"/>
      <c r="H578" s="15"/>
      <c r="I578" s="15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8" x14ac:dyDescent="0.35">
      <c r="A579" s="7"/>
      <c r="B579" s="7"/>
      <c r="C579" s="7"/>
      <c r="D579" s="7"/>
      <c r="E579" s="11"/>
      <c r="F579" s="15"/>
      <c r="G579" s="15"/>
      <c r="H579" s="15"/>
      <c r="I579" s="15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8" x14ac:dyDescent="0.35">
      <c r="A580" s="7"/>
      <c r="B580" s="7"/>
      <c r="C580" s="7"/>
      <c r="D580" s="7"/>
      <c r="E580" s="11"/>
      <c r="F580" s="15"/>
      <c r="G580" s="15"/>
      <c r="H580" s="15"/>
      <c r="I580" s="15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8" x14ac:dyDescent="0.35">
      <c r="A581" s="7"/>
      <c r="B581" s="7"/>
      <c r="C581" s="7"/>
      <c r="D581" s="7"/>
      <c r="E581" s="11"/>
      <c r="F581" s="15"/>
      <c r="G581" s="15"/>
      <c r="H581" s="15"/>
      <c r="I581" s="15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8" x14ac:dyDescent="0.35">
      <c r="A582" s="7"/>
      <c r="B582" s="7"/>
      <c r="C582" s="7"/>
      <c r="D582" s="7"/>
      <c r="E582" s="11"/>
      <c r="F582" s="15"/>
      <c r="G582" s="15"/>
      <c r="H582" s="15"/>
      <c r="I582" s="15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8" x14ac:dyDescent="0.35">
      <c r="A583" s="7"/>
      <c r="B583" s="7"/>
      <c r="C583" s="7"/>
      <c r="D583" s="7"/>
      <c r="E583" s="11"/>
      <c r="F583" s="15"/>
      <c r="G583" s="15"/>
      <c r="H583" s="15"/>
      <c r="I583" s="15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8" x14ac:dyDescent="0.35">
      <c r="A584" s="7"/>
      <c r="B584" s="7"/>
      <c r="C584" s="7"/>
      <c r="D584" s="7"/>
      <c r="E584" s="11"/>
      <c r="F584" s="15"/>
      <c r="G584" s="15"/>
      <c r="H584" s="15"/>
      <c r="I584" s="15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8" x14ac:dyDescent="0.35">
      <c r="A585" s="7"/>
      <c r="B585" s="7"/>
      <c r="C585" s="7"/>
      <c r="D585" s="7"/>
      <c r="E585" s="11"/>
      <c r="F585" s="15"/>
      <c r="G585" s="15"/>
      <c r="H585" s="15"/>
      <c r="I585" s="15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8" x14ac:dyDescent="0.35">
      <c r="A586" s="7"/>
      <c r="B586" s="7"/>
      <c r="C586" s="7"/>
      <c r="D586" s="7"/>
      <c r="E586" s="11"/>
      <c r="F586" s="15"/>
      <c r="G586" s="15"/>
      <c r="H586" s="15"/>
      <c r="I586" s="15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8" x14ac:dyDescent="0.35">
      <c r="A587" s="7"/>
      <c r="B587" s="7"/>
      <c r="C587" s="7"/>
      <c r="D587" s="7"/>
      <c r="E587" s="11"/>
      <c r="F587" s="15"/>
      <c r="G587" s="15"/>
      <c r="H587" s="15"/>
      <c r="I587" s="15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8" x14ac:dyDescent="0.35">
      <c r="A588" s="7"/>
      <c r="B588" s="7"/>
      <c r="C588" s="7"/>
      <c r="D588" s="7"/>
      <c r="E588" s="11"/>
      <c r="F588" s="15"/>
      <c r="G588" s="15"/>
      <c r="H588" s="15"/>
      <c r="I588" s="15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8" x14ac:dyDescent="0.35">
      <c r="A589" s="7"/>
      <c r="B589" s="7"/>
      <c r="C589" s="7"/>
      <c r="D589" s="7"/>
      <c r="E589" s="11"/>
      <c r="F589" s="15"/>
      <c r="G589" s="15"/>
      <c r="H589" s="15"/>
      <c r="I589" s="15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8" x14ac:dyDescent="0.35">
      <c r="A590" s="7"/>
      <c r="B590" s="7"/>
      <c r="C590" s="7"/>
      <c r="D590" s="7"/>
      <c r="E590" s="11"/>
      <c r="F590" s="15"/>
      <c r="G590" s="15"/>
      <c r="H590" s="15"/>
      <c r="I590" s="15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8" x14ac:dyDescent="0.35">
      <c r="A591" s="7"/>
      <c r="B591" s="7"/>
      <c r="C591" s="7"/>
      <c r="D591" s="7"/>
      <c r="E591" s="11"/>
      <c r="F591" s="15"/>
      <c r="G591" s="15"/>
      <c r="H591" s="15"/>
      <c r="I591" s="15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8" x14ac:dyDescent="0.35">
      <c r="A592" s="7"/>
      <c r="B592" s="7"/>
      <c r="C592" s="7"/>
      <c r="D592" s="7"/>
      <c r="E592" s="11"/>
      <c r="F592" s="15"/>
      <c r="G592" s="15"/>
      <c r="H592" s="15"/>
      <c r="I592" s="15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8" x14ac:dyDescent="0.35">
      <c r="A593" s="7"/>
      <c r="B593" s="7"/>
      <c r="C593" s="7"/>
      <c r="D593" s="7"/>
      <c r="E593" s="11"/>
      <c r="F593" s="15"/>
      <c r="G593" s="15"/>
      <c r="H593" s="15"/>
      <c r="I593" s="15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8" x14ac:dyDescent="0.35">
      <c r="A594" s="7"/>
      <c r="B594" s="7"/>
      <c r="C594" s="7"/>
      <c r="D594" s="7"/>
      <c r="E594" s="11"/>
      <c r="F594" s="15"/>
      <c r="G594" s="15"/>
      <c r="H594" s="15"/>
      <c r="I594" s="15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8" x14ac:dyDescent="0.35">
      <c r="A595" s="7"/>
      <c r="B595" s="7"/>
      <c r="C595" s="7"/>
      <c r="D595" s="7"/>
      <c r="E595" s="11"/>
      <c r="F595" s="15"/>
      <c r="G595" s="15"/>
      <c r="H595" s="15"/>
      <c r="I595" s="15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8" x14ac:dyDescent="0.35">
      <c r="A596" s="7"/>
      <c r="B596" s="7"/>
      <c r="C596" s="7"/>
      <c r="D596" s="7"/>
      <c r="E596" s="11"/>
      <c r="F596" s="15"/>
      <c r="G596" s="15"/>
      <c r="H596" s="15"/>
      <c r="I596" s="15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8" x14ac:dyDescent="0.35">
      <c r="A597" s="7"/>
      <c r="B597" s="7"/>
      <c r="C597" s="7"/>
      <c r="D597" s="7"/>
      <c r="E597" s="11"/>
      <c r="F597" s="15"/>
      <c r="G597" s="15"/>
      <c r="H597" s="15"/>
      <c r="I597" s="15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8" x14ac:dyDescent="0.35">
      <c r="A598" s="7"/>
      <c r="B598" s="7"/>
      <c r="C598" s="7"/>
      <c r="D598" s="7"/>
      <c r="E598" s="11"/>
      <c r="F598" s="15"/>
      <c r="G598" s="15"/>
      <c r="H598" s="15"/>
      <c r="I598" s="15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8" x14ac:dyDescent="0.35">
      <c r="A599" s="7"/>
      <c r="B599" s="7"/>
      <c r="C599" s="7"/>
      <c r="D599" s="7"/>
      <c r="E599" s="11"/>
      <c r="F599" s="15"/>
      <c r="G599" s="15"/>
      <c r="H599" s="15"/>
      <c r="I599" s="15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8" x14ac:dyDescent="0.35">
      <c r="A600" s="7"/>
      <c r="B600" s="7"/>
      <c r="C600" s="7"/>
      <c r="D600" s="7"/>
      <c r="E600" s="11"/>
      <c r="F600" s="15"/>
      <c r="G600" s="15"/>
      <c r="H600" s="15"/>
      <c r="I600" s="15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8" x14ac:dyDescent="0.35">
      <c r="A601" s="7"/>
      <c r="B601" s="7"/>
      <c r="C601" s="7"/>
      <c r="D601" s="7"/>
      <c r="E601" s="11"/>
      <c r="F601" s="15"/>
      <c r="G601" s="15"/>
      <c r="H601" s="15"/>
      <c r="I601" s="15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8" x14ac:dyDescent="0.35">
      <c r="A602" s="7"/>
      <c r="B602" s="7"/>
      <c r="C602" s="7"/>
      <c r="D602" s="7"/>
      <c r="E602" s="11"/>
      <c r="F602" s="15"/>
      <c r="G602" s="15"/>
      <c r="H602" s="15"/>
      <c r="I602" s="15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8" x14ac:dyDescent="0.35">
      <c r="A603" s="7"/>
      <c r="B603" s="7"/>
      <c r="C603" s="7"/>
      <c r="D603" s="7"/>
      <c r="E603" s="11"/>
      <c r="F603" s="15"/>
      <c r="G603" s="15"/>
      <c r="H603" s="15"/>
      <c r="I603" s="15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8" x14ac:dyDescent="0.35">
      <c r="A604" s="7"/>
      <c r="B604" s="7"/>
      <c r="C604" s="7"/>
      <c r="D604" s="7"/>
      <c r="E604" s="11"/>
      <c r="F604" s="15"/>
      <c r="G604" s="15"/>
      <c r="H604" s="15"/>
      <c r="I604" s="15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8" x14ac:dyDescent="0.35">
      <c r="A605" s="7"/>
      <c r="B605" s="7"/>
      <c r="C605" s="7"/>
      <c r="D605" s="7"/>
      <c r="E605" s="11"/>
      <c r="F605" s="15"/>
      <c r="G605" s="15"/>
      <c r="H605" s="15"/>
      <c r="I605" s="15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8" x14ac:dyDescent="0.35">
      <c r="A606" s="7"/>
      <c r="B606" s="7"/>
      <c r="C606" s="7"/>
      <c r="D606" s="7"/>
      <c r="E606" s="11"/>
      <c r="F606" s="15"/>
      <c r="G606" s="15"/>
      <c r="H606" s="15"/>
      <c r="I606" s="15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8" x14ac:dyDescent="0.35">
      <c r="A607" s="7"/>
      <c r="B607" s="7"/>
      <c r="C607" s="7"/>
      <c r="D607" s="7"/>
      <c r="E607" s="11"/>
      <c r="F607" s="15"/>
      <c r="G607" s="15"/>
      <c r="H607" s="15"/>
      <c r="I607" s="15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8" x14ac:dyDescent="0.35">
      <c r="A608" s="7"/>
      <c r="B608" s="7"/>
      <c r="C608" s="7"/>
      <c r="D608" s="7"/>
      <c r="E608" s="11"/>
      <c r="F608" s="15"/>
      <c r="G608" s="15"/>
      <c r="H608" s="15"/>
      <c r="I608" s="15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8" x14ac:dyDescent="0.35">
      <c r="A609" s="7"/>
      <c r="B609" s="7"/>
      <c r="C609" s="7"/>
      <c r="D609" s="7"/>
      <c r="E609" s="11"/>
      <c r="F609" s="15"/>
      <c r="G609" s="15"/>
      <c r="H609" s="15"/>
      <c r="I609" s="15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8" x14ac:dyDescent="0.35">
      <c r="A610" s="7"/>
      <c r="B610" s="7"/>
      <c r="C610" s="7"/>
      <c r="D610" s="7"/>
      <c r="E610" s="11"/>
      <c r="F610" s="15"/>
      <c r="G610" s="15"/>
      <c r="H610" s="15"/>
      <c r="I610" s="15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8" x14ac:dyDescent="0.35">
      <c r="A611" s="7"/>
      <c r="B611" s="7"/>
      <c r="C611" s="7"/>
      <c r="D611" s="7"/>
      <c r="E611" s="11"/>
      <c r="F611" s="15"/>
      <c r="G611" s="15"/>
      <c r="H611" s="15"/>
      <c r="I611" s="15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8" x14ac:dyDescent="0.35">
      <c r="A612" s="7"/>
      <c r="B612" s="7"/>
      <c r="C612" s="7"/>
      <c r="D612" s="7"/>
      <c r="E612" s="11"/>
      <c r="F612" s="15"/>
      <c r="G612" s="15"/>
      <c r="H612" s="15"/>
      <c r="I612" s="15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8" x14ac:dyDescent="0.35">
      <c r="A613" s="7"/>
      <c r="B613" s="7"/>
      <c r="C613" s="7"/>
      <c r="D613" s="7"/>
      <c r="E613" s="11"/>
      <c r="F613" s="15"/>
      <c r="G613" s="15"/>
      <c r="H613" s="15"/>
      <c r="I613" s="15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8" x14ac:dyDescent="0.35">
      <c r="A614" s="7"/>
      <c r="B614" s="7"/>
      <c r="C614" s="7"/>
      <c r="D614" s="7"/>
      <c r="E614" s="11"/>
      <c r="F614" s="15"/>
      <c r="G614" s="15"/>
      <c r="H614" s="15"/>
      <c r="I614" s="15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8" x14ac:dyDescent="0.35">
      <c r="A615" s="7"/>
      <c r="B615" s="7"/>
      <c r="C615" s="7"/>
      <c r="D615" s="7"/>
      <c r="E615" s="11"/>
      <c r="F615" s="15"/>
      <c r="G615" s="15"/>
      <c r="H615" s="15"/>
      <c r="I615" s="15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8" x14ac:dyDescent="0.35">
      <c r="A616" s="7"/>
      <c r="B616" s="7"/>
      <c r="C616" s="7"/>
      <c r="D616" s="7"/>
      <c r="E616" s="11"/>
      <c r="F616" s="15"/>
      <c r="G616" s="15"/>
      <c r="H616" s="15"/>
      <c r="I616" s="15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8" x14ac:dyDescent="0.35">
      <c r="A617" s="7"/>
      <c r="B617" s="7"/>
      <c r="C617" s="7"/>
      <c r="D617" s="7"/>
      <c r="E617" s="11"/>
      <c r="F617" s="15"/>
      <c r="G617" s="15"/>
      <c r="H617" s="15"/>
      <c r="I617" s="15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8" x14ac:dyDescent="0.35">
      <c r="A618" s="7"/>
      <c r="B618" s="7"/>
      <c r="C618" s="7"/>
      <c r="D618" s="7"/>
      <c r="E618" s="11"/>
      <c r="F618" s="15"/>
      <c r="G618" s="15"/>
      <c r="H618" s="15"/>
      <c r="I618" s="15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8" x14ac:dyDescent="0.35">
      <c r="A619" s="7"/>
      <c r="B619" s="7"/>
      <c r="C619" s="7"/>
      <c r="D619" s="7"/>
      <c r="E619" s="11"/>
      <c r="F619" s="15"/>
      <c r="G619" s="15"/>
      <c r="H619" s="15"/>
      <c r="I619" s="15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8" x14ac:dyDescent="0.35">
      <c r="A620" s="7"/>
      <c r="B620" s="7"/>
      <c r="C620" s="7"/>
      <c r="D620" s="7"/>
      <c r="E620" s="11"/>
      <c r="F620" s="15"/>
      <c r="G620" s="15"/>
      <c r="H620" s="15"/>
      <c r="I620" s="15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8" x14ac:dyDescent="0.35">
      <c r="A621" s="7"/>
      <c r="B621" s="7"/>
      <c r="C621" s="7"/>
      <c r="D621" s="7"/>
      <c r="E621" s="11"/>
      <c r="F621" s="15"/>
      <c r="G621" s="15"/>
      <c r="H621" s="15"/>
      <c r="I621" s="15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8" x14ac:dyDescent="0.35">
      <c r="A622" s="7"/>
      <c r="B622" s="7"/>
      <c r="C622" s="7"/>
      <c r="D622" s="7"/>
      <c r="E622" s="11"/>
      <c r="F622" s="15"/>
      <c r="G622" s="15"/>
      <c r="H622" s="15"/>
      <c r="I622" s="15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8" x14ac:dyDescent="0.35">
      <c r="A623" s="7"/>
      <c r="B623" s="7"/>
      <c r="C623" s="7"/>
      <c r="D623" s="7"/>
      <c r="E623" s="11"/>
      <c r="F623" s="15"/>
      <c r="G623" s="15"/>
      <c r="H623" s="15"/>
      <c r="I623" s="15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8" x14ac:dyDescent="0.35">
      <c r="A624" s="7"/>
      <c r="B624" s="7"/>
      <c r="C624" s="7"/>
      <c r="D624" s="7"/>
      <c r="E624" s="11"/>
      <c r="F624" s="15"/>
      <c r="G624" s="15"/>
      <c r="H624" s="15"/>
      <c r="I624" s="15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8" x14ac:dyDescent="0.35">
      <c r="A625" s="7"/>
      <c r="B625" s="7"/>
      <c r="C625" s="7"/>
      <c r="D625" s="7"/>
      <c r="E625" s="11"/>
      <c r="F625" s="15"/>
      <c r="G625" s="15"/>
      <c r="H625" s="15"/>
      <c r="I625" s="15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8" x14ac:dyDescent="0.35">
      <c r="A626" s="7"/>
      <c r="B626" s="7"/>
      <c r="C626" s="7"/>
      <c r="D626" s="7"/>
      <c r="E626" s="11"/>
      <c r="F626" s="15"/>
      <c r="G626" s="15"/>
      <c r="H626" s="15"/>
      <c r="I626" s="15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8" x14ac:dyDescent="0.35">
      <c r="A627" s="7"/>
      <c r="B627" s="7"/>
      <c r="C627" s="7"/>
      <c r="D627" s="7"/>
      <c r="E627" s="11"/>
      <c r="F627" s="15"/>
      <c r="G627" s="15"/>
      <c r="H627" s="15"/>
      <c r="I627" s="15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8" x14ac:dyDescent="0.35">
      <c r="A628" s="7"/>
      <c r="B628" s="7"/>
      <c r="C628" s="7"/>
      <c r="D628" s="7"/>
      <c r="E628" s="11"/>
      <c r="F628" s="15"/>
      <c r="G628" s="15"/>
      <c r="H628" s="15"/>
      <c r="I628" s="15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8" x14ac:dyDescent="0.35">
      <c r="A629" s="7"/>
      <c r="B629" s="7"/>
      <c r="C629" s="7"/>
      <c r="D629" s="7"/>
      <c r="E629" s="11"/>
      <c r="F629" s="15"/>
      <c r="G629" s="15"/>
      <c r="H629" s="15"/>
      <c r="I629" s="15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8" x14ac:dyDescent="0.35">
      <c r="A630" s="7"/>
      <c r="B630" s="7"/>
      <c r="C630" s="7"/>
      <c r="D630" s="7"/>
      <c r="E630" s="11"/>
      <c r="F630" s="15"/>
      <c r="G630" s="15"/>
      <c r="H630" s="15"/>
      <c r="I630" s="15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8" x14ac:dyDescent="0.35">
      <c r="A631" s="7"/>
      <c r="B631" s="7"/>
      <c r="C631" s="7"/>
      <c r="D631" s="7"/>
      <c r="E631" s="11"/>
      <c r="F631" s="15"/>
      <c r="G631" s="15"/>
      <c r="H631" s="15"/>
      <c r="I631" s="15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8" x14ac:dyDescent="0.35">
      <c r="A632" s="7"/>
      <c r="B632" s="7"/>
      <c r="C632" s="7"/>
      <c r="D632" s="7"/>
      <c r="E632" s="11"/>
      <c r="F632" s="15"/>
      <c r="G632" s="15"/>
      <c r="H632" s="15"/>
      <c r="I632" s="15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8" x14ac:dyDescent="0.35">
      <c r="A633" s="7"/>
      <c r="B633" s="7"/>
      <c r="C633" s="7"/>
      <c r="D633" s="7"/>
      <c r="E633" s="11"/>
      <c r="F633" s="15"/>
      <c r="G633" s="15"/>
      <c r="H633" s="15"/>
      <c r="I633" s="15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8" x14ac:dyDescent="0.35">
      <c r="A634" s="7"/>
      <c r="B634" s="7"/>
      <c r="C634" s="7"/>
      <c r="D634" s="7"/>
      <c r="E634" s="11"/>
      <c r="F634" s="15"/>
      <c r="G634" s="15"/>
      <c r="H634" s="15"/>
      <c r="I634" s="15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8" x14ac:dyDescent="0.35">
      <c r="A635" s="7"/>
      <c r="B635" s="7"/>
      <c r="C635" s="7"/>
      <c r="D635" s="7"/>
      <c r="E635" s="11"/>
      <c r="F635" s="15"/>
      <c r="G635" s="15"/>
      <c r="H635" s="15"/>
      <c r="I635" s="15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8" x14ac:dyDescent="0.35">
      <c r="A636" s="7"/>
      <c r="B636" s="7"/>
      <c r="C636" s="7"/>
      <c r="D636" s="7"/>
      <c r="E636" s="11"/>
      <c r="F636" s="15"/>
      <c r="G636" s="15"/>
      <c r="H636" s="15"/>
      <c r="I636" s="15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8" x14ac:dyDescent="0.35">
      <c r="A637" s="7"/>
      <c r="B637" s="7"/>
      <c r="C637" s="7"/>
      <c r="D637" s="7"/>
      <c r="E637" s="11"/>
      <c r="F637" s="15"/>
      <c r="G637" s="15"/>
      <c r="H637" s="15"/>
      <c r="I637" s="15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8" x14ac:dyDescent="0.35">
      <c r="A638" s="7"/>
      <c r="B638" s="7"/>
      <c r="C638" s="7"/>
      <c r="D638" s="7"/>
      <c r="E638" s="11"/>
      <c r="F638" s="15"/>
      <c r="G638" s="15"/>
      <c r="H638" s="15"/>
      <c r="I638" s="15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8" x14ac:dyDescent="0.35">
      <c r="A639" s="7"/>
      <c r="B639" s="7"/>
      <c r="C639" s="7"/>
      <c r="D639" s="7"/>
      <c r="E639" s="11"/>
      <c r="F639" s="15"/>
      <c r="G639" s="15"/>
      <c r="H639" s="15"/>
      <c r="I639" s="15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8" x14ac:dyDescent="0.35">
      <c r="A640" s="7"/>
      <c r="B640" s="7"/>
      <c r="C640" s="7"/>
      <c r="D640" s="7"/>
      <c r="E640" s="11"/>
      <c r="F640" s="15"/>
      <c r="G640" s="15"/>
      <c r="H640" s="15"/>
      <c r="I640" s="15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8" x14ac:dyDescent="0.35">
      <c r="A641" s="7"/>
      <c r="B641" s="7"/>
      <c r="C641" s="7"/>
      <c r="D641" s="7"/>
      <c r="E641" s="11"/>
      <c r="F641" s="15"/>
      <c r="G641" s="15"/>
      <c r="H641" s="15"/>
      <c r="I641" s="15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8" x14ac:dyDescent="0.35">
      <c r="A642" s="7"/>
      <c r="B642" s="7"/>
      <c r="C642" s="7"/>
      <c r="D642" s="7"/>
      <c r="E642" s="11"/>
      <c r="F642" s="15"/>
      <c r="G642" s="15"/>
      <c r="H642" s="15"/>
      <c r="I642" s="15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8" x14ac:dyDescent="0.35">
      <c r="A643" s="7"/>
      <c r="B643" s="7"/>
      <c r="C643" s="7"/>
      <c r="D643" s="7"/>
      <c r="E643" s="11"/>
      <c r="F643" s="15"/>
      <c r="G643" s="15"/>
      <c r="H643" s="15"/>
      <c r="I643" s="15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8" x14ac:dyDescent="0.35">
      <c r="A644" s="7"/>
      <c r="B644" s="7"/>
      <c r="C644" s="7"/>
      <c r="D644" s="7"/>
      <c r="E644" s="11"/>
      <c r="F644" s="15"/>
      <c r="G644" s="15"/>
      <c r="H644" s="15"/>
      <c r="I644" s="15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8" x14ac:dyDescent="0.35">
      <c r="A645" s="7"/>
      <c r="B645" s="7"/>
      <c r="C645" s="7"/>
      <c r="D645" s="7"/>
      <c r="E645" s="11"/>
      <c r="F645" s="15"/>
      <c r="G645" s="15"/>
      <c r="H645" s="15"/>
      <c r="I645" s="15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8" x14ac:dyDescent="0.35">
      <c r="A646" s="7"/>
      <c r="B646" s="7"/>
      <c r="C646" s="7"/>
      <c r="D646" s="7"/>
      <c r="E646" s="11"/>
      <c r="F646" s="15"/>
      <c r="G646" s="15"/>
      <c r="H646" s="15"/>
      <c r="I646" s="15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8" x14ac:dyDescent="0.35">
      <c r="A647" s="7"/>
      <c r="B647" s="7"/>
      <c r="C647" s="7"/>
      <c r="D647" s="7"/>
      <c r="E647" s="11"/>
      <c r="F647" s="15"/>
      <c r="G647" s="15"/>
      <c r="H647" s="15"/>
      <c r="I647" s="15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8" x14ac:dyDescent="0.35">
      <c r="A648" s="7"/>
      <c r="B648" s="7"/>
      <c r="C648" s="7"/>
      <c r="D648" s="7"/>
      <c r="E648" s="11"/>
      <c r="F648" s="15"/>
      <c r="G648" s="15"/>
      <c r="H648" s="15"/>
      <c r="I648" s="15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8" x14ac:dyDescent="0.35">
      <c r="A649" s="7"/>
      <c r="B649" s="7"/>
      <c r="C649" s="7"/>
      <c r="D649" s="7"/>
      <c r="E649" s="11"/>
      <c r="F649" s="15"/>
      <c r="G649" s="15"/>
      <c r="H649" s="15"/>
      <c r="I649" s="15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8" x14ac:dyDescent="0.35">
      <c r="A650" s="7"/>
      <c r="B650" s="7"/>
      <c r="C650" s="7"/>
      <c r="D650" s="7"/>
      <c r="E650" s="11"/>
      <c r="F650" s="15"/>
      <c r="G650" s="15"/>
      <c r="H650" s="15"/>
      <c r="I650" s="15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8" x14ac:dyDescent="0.35">
      <c r="A651" s="7"/>
      <c r="B651" s="7"/>
      <c r="C651" s="7"/>
      <c r="D651" s="7"/>
      <c r="E651" s="11"/>
      <c r="F651" s="15"/>
      <c r="G651" s="15"/>
      <c r="H651" s="15"/>
      <c r="I651" s="15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8" x14ac:dyDescent="0.35">
      <c r="A652" s="7"/>
      <c r="B652" s="7"/>
      <c r="C652" s="7"/>
      <c r="D652" s="7"/>
      <c r="E652" s="11"/>
      <c r="F652" s="15"/>
      <c r="G652" s="15"/>
      <c r="H652" s="15"/>
      <c r="I652" s="15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8" x14ac:dyDescent="0.35">
      <c r="A653" s="7"/>
      <c r="B653" s="7"/>
      <c r="C653" s="7"/>
      <c r="D653" s="7"/>
      <c r="E653" s="11"/>
      <c r="F653" s="15"/>
      <c r="G653" s="15"/>
      <c r="H653" s="15"/>
      <c r="I653" s="15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8" x14ac:dyDescent="0.35">
      <c r="A654" s="7"/>
      <c r="B654" s="7"/>
      <c r="C654" s="7"/>
      <c r="D654" s="7"/>
      <c r="E654" s="11"/>
      <c r="F654" s="15"/>
      <c r="G654" s="15"/>
      <c r="H654" s="15"/>
      <c r="I654" s="15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8" x14ac:dyDescent="0.35">
      <c r="A655" s="7"/>
      <c r="B655" s="7"/>
      <c r="C655" s="7"/>
      <c r="D655" s="7"/>
      <c r="E655" s="11"/>
      <c r="F655" s="15"/>
      <c r="G655" s="15"/>
      <c r="H655" s="15"/>
      <c r="I655" s="15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8" x14ac:dyDescent="0.35">
      <c r="A656" s="7"/>
      <c r="B656" s="7"/>
      <c r="C656" s="7"/>
      <c r="D656" s="7"/>
      <c r="E656" s="11"/>
      <c r="F656" s="15"/>
      <c r="G656" s="15"/>
      <c r="H656" s="15"/>
      <c r="I656" s="15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8" x14ac:dyDescent="0.35">
      <c r="A657" s="7"/>
      <c r="B657" s="7"/>
      <c r="C657" s="7"/>
      <c r="D657" s="7"/>
      <c r="E657" s="11"/>
      <c r="F657" s="15"/>
      <c r="G657" s="15"/>
      <c r="H657" s="15"/>
      <c r="I657" s="15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8" x14ac:dyDescent="0.35">
      <c r="A658" s="7"/>
      <c r="B658" s="7"/>
      <c r="C658" s="7"/>
      <c r="D658" s="7"/>
      <c r="E658" s="11"/>
      <c r="F658" s="15"/>
      <c r="G658" s="15"/>
      <c r="H658" s="15"/>
      <c r="I658" s="15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8" x14ac:dyDescent="0.35">
      <c r="A659" s="7"/>
      <c r="B659" s="7"/>
      <c r="C659" s="7"/>
      <c r="D659" s="7"/>
      <c r="E659" s="11"/>
      <c r="F659" s="15"/>
      <c r="G659" s="15"/>
      <c r="H659" s="15"/>
      <c r="I659" s="15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8" x14ac:dyDescent="0.35">
      <c r="A660" s="7"/>
      <c r="B660" s="7"/>
      <c r="C660" s="7"/>
      <c r="D660" s="7"/>
      <c r="E660" s="11"/>
      <c r="F660" s="15"/>
      <c r="G660" s="15"/>
      <c r="H660" s="15"/>
      <c r="I660" s="15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8" x14ac:dyDescent="0.35">
      <c r="A661" s="7"/>
      <c r="B661" s="7"/>
      <c r="C661" s="7"/>
      <c r="D661" s="7"/>
      <c r="E661" s="11"/>
      <c r="F661" s="15"/>
      <c r="G661" s="15"/>
      <c r="H661" s="15"/>
      <c r="I661" s="15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8" x14ac:dyDescent="0.35">
      <c r="A662" s="7"/>
      <c r="B662" s="7"/>
      <c r="C662" s="7"/>
      <c r="D662" s="7"/>
      <c r="E662" s="11"/>
      <c r="F662" s="15"/>
      <c r="G662" s="15"/>
      <c r="H662" s="15"/>
      <c r="I662" s="15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8" x14ac:dyDescent="0.35">
      <c r="A663" s="7"/>
      <c r="B663" s="7"/>
      <c r="C663" s="7"/>
      <c r="D663" s="7"/>
      <c r="E663" s="11"/>
      <c r="F663" s="15"/>
      <c r="G663" s="15"/>
      <c r="H663" s="15"/>
      <c r="I663" s="15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8" x14ac:dyDescent="0.35">
      <c r="A664" s="7"/>
      <c r="B664" s="7"/>
      <c r="C664" s="7"/>
      <c r="D664" s="7"/>
      <c r="E664" s="11"/>
      <c r="F664" s="15"/>
      <c r="G664" s="15"/>
      <c r="H664" s="15"/>
      <c r="I664" s="15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8" x14ac:dyDescent="0.35">
      <c r="A665" s="7"/>
      <c r="B665" s="7"/>
      <c r="C665" s="7"/>
      <c r="D665" s="7"/>
      <c r="E665" s="11"/>
      <c r="F665" s="15"/>
      <c r="G665" s="15"/>
      <c r="H665" s="15"/>
      <c r="I665" s="15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8" x14ac:dyDescent="0.35">
      <c r="A666" s="7"/>
      <c r="B666" s="7"/>
      <c r="C666" s="7"/>
      <c r="D666" s="7"/>
      <c r="E666" s="11"/>
      <c r="F666" s="15"/>
      <c r="G666" s="15"/>
      <c r="H666" s="15"/>
      <c r="I666" s="15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8" x14ac:dyDescent="0.35">
      <c r="A667" s="7"/>
      <c r="B667" s="7"/>
      <c r="C667" s="7"/>
      <c r="D667" s="7"/>
      <c r="E667" s="11"/>
      <c r="F667" s="15"/>
      <c r="G667" s="15"/>
      <c r="H667" s="15"/>
      <c r="I667" s="15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8" x14ac:dyDescent="0.35">
      <c r="A668" s="7"/>
      <c r="B668" s="7"/>
      <c r="C668" s="7"/>
      <c r="D668" s="7"/>
      <c r="E668" s="11"/>
      <c r="F668" s="15"/>
      <c r="G668" s="15"/>
      <c r="H668" s="15"/>
      <c r="I668" s="15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8" x14ac:dyDescent="0.35">
      <c r="A669" s="7"/>
      <c r="B669" s="7"/>
      <c r="C669" s="7"/>
      <c r="D669" s="7"/>
      <c r="E669" s="11"/>
      <c r="F669" s="15"/>
      <c r="G669" s="15"/>
      <c r="H669" s="15"/>
      <c r="I669" s="15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8" x14ac:dyDescent="0.35">
      <c r="A670" s="7"/>
      <c r="B670" s="7"/>
      <c r="C670" s="7"/>
      <c r="D670" s="7"/>
      <c r="E670" s="11"/>
      <c r="F670" s="15"/>
      <c r="G670" s="15"/>
      <c r="H670" s="15"/>
      <c r="I670" s="15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8" x14ac:dyDescent="0.35">
      <c r="A671" s="7"/>
      <c r="B671" s="7"/>
      <c r="C671" s="7"/>
      <c r="D671" s="7"/>
      <c r="E671" s="11"/>
      <c r="F671" s="15"/>
      <c r="G671" s="15"/>
      <c r="H671" s="15"/>
      <c r="I671" s="15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8" x14ac:dyDescent="0.35">
      <c r="A672" s="7"/>
      <c r="B672" s="7"/>
      <c r="C672" s="7"/>
      <c r="D672" s="7"/>
      <c r="E672" s="11"/>
      <c r="F672" s="15"/>
      <c r="G672" s="15"/>
      <c r="H672" s="15"/>
      <c r="I672" s="15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8" x14ac:dyDescent="0.35">
      <c r="A673" s="7"/>
      <c r="B673" s="7"/>
      <c r="C673" s="7"/>
      <c r="D673" s="7"/>
      <c r="E673" s="11"/>
      <c r="F673" s="15"/>
      <c r="G673" s="15"/>
      <c r="H673" s="15"/>
      <c r="I673" s="15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8" x14ac:dyDescent="0.35">
      <c r="A674" s="7"/>
      <c r="B674" s="7"/>
      <c r="C674" s="7"/>
      <c r="D674" s="7"/>
      <c r="E674" s="11"/>
      <c r="F674" s="15"/>
      <c r="G674" s="15"/>
      <c r="H674" s="15"/>
      <c r="I674" s="15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8" x14ac:dyDescent="0.35">
      <c r="A675" s="7"/>
      <c r="B675" s="7"/>
      <c r="C675" s="7"/>
      <c r="D675" s="7"/>
      <c r="E675" s="11"/>
      <c r="F675" s="15"/>
      <c r="G675" s="15"/>
      <c r="H675" s="15"/>
      <c r="I675" s="15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8" x14ac:dyDescent="0.35">
      <c r="A676" s="7"/>
      <c r="B676" s="7"/>
      <c r="C676" s="7"/>
      <c r="D676" s="7"/>
      <c r="E676" s="11"/>
      <c r="F676" s="15"/>
      <c r="G676" s="15"/>
      <c r="H676" s="15"/>
      <c r="I676" s="15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8" x14ac:dyDescent="0.35">
      <c r="A677" s="7"/>
      <c r="B677" s="7"/>
      <c r="C677" s="7"/>
      <c r="D677" s="7"/>
      <c r="E677" s="11"/>
      <c r="F677" s="15"/>
      <c r="G677" s="15"/>
      <c r="H677" s="15"/>
      <c r="I677" s="15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8" x14ac:dyDescent="0.35">
      <c r="A678" s="7"/>
      <c r="B678" s="7"/>
      <c r="C678" s="7"/>
      <c r="D678" s="7"/>
      <c r="E678" s="11"/>
      <c r="F678" s="15"/>
      <c r="G678" s="15"/>
      <c r="H678" s="15"/>
      <c r="I678" s="15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8" x14ac:dyDescent="0.35">
      <c r="A679" s="7"/>
      <c r="B679" s="7"/>
      <c r="C679" s="7"/>
      <c r="D679" s="7"/>
      <c r="E679" s="11"/>
      <c r="F679" s="15"/>
      <c r="G679" s="15"/>
      <c r="H679" s="15"/>
      <c r="I679" s="15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8" x14ac:dyDescent="0.35">
      <c r="A680" s="7"/>
      <c r="B680" s="7"/>
      <c r="C680" s="7"/>
      <c r="D680" s="7"/>
      <c r="E680" s="11"/>
      <c r="F680" s="15"/>
      <c r="G680" s="15"/>
      <c r="H680" s="15"/>
      <c r="I680" s="15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8" x14ac:dyDescent="0.35">
      <c r="A681" s="7"/>
      <c r="B681" s="7"/>
      <c r="C681" s="7"/>
      <c r="D681" s="7"/>
      <c r="E681" s="11"/>
      <c r="F681" s="15"/>
      <c r="G681" s="15"/>
      <c r="H681" s="15"/>
      <c r="I681" s="15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8" x14ac:dyDescent="0.35">
      <c r="A682" s="7"/>
      <c r="B682" s="7"/>
      <c r="C682" s="7"/>
      <c r="D682" s="7"/>
      <c r="E682" s="11"/>
      <c r="F682" s="15"/>
      <c r="G682" s="15"/>
      <c r="H682" s="15"/>
      <c r="I682" s="15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8" x14ac:dyDescent="0.35">
      <c r="A683" s="7"/>
      <c r="B683" s="7"/>
      <c r="C683" s="7"/>
      <c r="D683" s="7"/>
      <c r="E683" s="11"/>
      <c r="F683" s="15"/>
      <c r="G683" s="15"/>
      <c r="H683" s="15"/>
      <c r="I683" s="15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8" x14ac:dyDescent="0.35">
      <c r="A684" s="7"/>
      <c r="B684" s="7"/>
      <c r="C684" s="7"/>
      <c r="D684" s="7"/>
      <c r="E684" s="11"/>
      <c r="F684" s="15"/>
      <c r="G684" s="15"/>
      <c r="H684" s="15"/>
      <c r="I684" s="15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8" x14ac:dyDescent="0.35">
      <c r="A685" s="7"/>
      <c r="B685" s="7"/>
      <c r="C685" s="7"/>
      <c r="D685" s="7"/>
      <c r="E685" s="11"/>
      <c r="F685" s="15"/>
      <c r="G685" s="15"/>
      <c r="H685" s="15"/>
      <c r="I685" s="15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8" x14ac:dyDescent="0.35">
      <c r="A686" s="7"/>
      <c r="B686" s="7"/>
      <c r="C686" s="7"/>
      <c r="D686" s="7"/>
      <c r="E686" s="11"/>
      <c r="F686" s="15"/>
      <c r="G686" s="15"/>
      <c r="H686" s="15"/>
      <c r="I686" s="15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8" x14ac:dyDescent="0.35">
      <c r="A687" s="7"/>
      <c r="B687" s="7"/>
      <c r="C687" s="7"/>
      <c r="D687" s="7"/>
      <c r="E687" s="11"/>
      <c r="F687" s="15"/>
      <c r="G687" s="15"/>
      <c r="H687" s="15"/>
      <c r="I687" s="15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8" x14ac:dyDescent="0.35">
      <c r="A688" s="7"/>
      <c r="B688" s="7"/>
      <c r="C688" s="7"/>
      <c r="D688" s="7"/>
      <c r="E688" s="11"/>
      <c r="F688" s="15"/>
      <c r="G688" s="15"/>
      <c r="H688" s="15"/>
      <c r="I688" s="15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8" x14ac:dyDescent="0.35">
      <c r="A689" s="7"/>
      <c r="B689" s="7"/>
      <c r="C689" s="7"/>
      <c r="D689" s="7"/>
      <c r="E689" s="11"/>
      <c r="F689" s="15"/>
      <c r="G689" s="15"/>
      <c r="H689" s="15"/>
      <c r="I689" s="15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8" x14ac:dyDescent="0.35">
      <c r="A690" s="7"/>
      <c r="B690" s="7"/>
      <c r="C690" s="7"/>
      <c r="D690" s="7"/>
      <c r="E690" s="11"/>
      <c r="F690" s="15"/>
      <c r="G690" s="15"/>
      <c r="H690" s="15"/>
      <c r="I690" s="15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8" x14ac:dyDescent="0.35">
      <c r="A691" s="7"/>
      <c r="B691" s="7"/>
      <c r="C691" s="7"/>
      <c r="D691" s="7"/>
      <c r="E691" s="11"/>
      <c r="F691" s="15"/>
      <c r="G691" s="15"/>
      <c r="H691" s="15"/>
      <c r="I691" s="15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8" x14ac:dyDescent="0.35">
      <c r="A692" s="7"/>
      <c r="B692" s="7"/>
      <c r="C692" s="7"/>
      <c r="D692" s="7"/>
      <c r="E692" s="11"/>
      <c r="F692" s="15"/>
      <c r="G692" s="15"/>
      <c r="H692" s="15"/>
      <c r="I692" s="15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8" x14ac:dyDescent="0.35">
      <c r="A693" s="7"/>
      <c r="B693" s="7"/>
      <c r="C693" s="7"/>
      <c r="D693" s="7"/>
      <c r="E693" s="11"/>
      <c r="F693" s="15"/>
      <c r="G693" s="15"/>
      <c r="H693" s="15"/>
      <c r="I693" s="15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8" x14ac:dyDescent="0.35">
      <c r="A694" s="7"/>
      <c r="B694" s="7"/>
      <c r="C694" s="7"/>
      <c r="D694" s="7"/>
      <c r="E694" s="11"/>
      <c r="F694" s="15"/>
      <c r="G694" s="15"/>
      <c r="H694" s="15"/>
      <c r="I694" s="15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8" x14ac:dyDescent="0.35">
      <c r="A695" s="7"/>
      <c r="B695" s="7"/>
      <c r="C695" s="7"/>
      <c r="D695" s="7"/>
      <c r="E695" s="11"/>
      <c r="F695" s="15"/>
      <c r="G695" s="15"/>
      <c r="H695" s="15"/>
      <c r="I695" s="15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8" x14ac:dyDescent="0.35">
      <c r="A696" s="7"/>
      <c r="B696" s="7"/>
      <c r="C696" s="7"/>
      <c r="D696" s="7"/>
      <c r="E696" s="11"/>
      <c r="F696" s="15"/>
      <c r="G696" s="15"/>
      <c r="H696" s="15"/>
      <c r="I696" s="15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8" x14ac:dyDescent="0.35">
      <c r="A697" s="7"/>
      <c r="B697" s="7"/>
      <c r="C697" s="7"/>
      <c r="D697" s="7"/>
      <c r="E697" s="11"/>
      <c r="F697" s="15"/>
      <c r="G697" s="15"/>
      <c r="H697" s="15"/>
      <c r="I697" s="15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8" x14ac:dyDescent="0.35">
      <c r="A698" s="7"/>
      <c r="B698" s="7"/>
      <c r="C698" s="7"/>
      <c r="D698" s="7"/>
      <c r="E698" s="11"/>
      <c r="F698" s="15"/>
      <c r="G698" s="15"/>
      <c r="H698" s="15"/>
      <c r="I698" s="15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8" x14ac:dyDescent="0.35">
      <c r="A699" s="7"/>
      <c r="B699" s="7"/>
      <c r="C699" s="7"/>
      <c r="D699" s="7"/>
      <c r="E699" s="11"/>
      <c r="F699" s="15"/>
      <c r="G699" s="15"/>
      <c r="H699" s="15"/>
      <c r="I699" s="15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8" x14ac:dyDescent="0.35">
      <c r="A700" s="7"/>
      <c r="B700" s="7"/>
      <c r="C700" s="7"/>
      <c r="D700" s="7"/>
      <c r="E700" s="11"/>
      <c r="F700" s="15"/>
      <c r="G700" s="15"/>
      <c r="H700" s="15"/>
      <c r="I700" s="15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8" x14ac:dyDescent="0.35">
      <c r="A701" s="7"/>
      <c r="B701" s="7"/>
      <c r="C701" s="7"/>
      <c r="D701" s="7"/>
      <c r="E701" s="11"/>
      <c r="F701" s="15"/>
      <c r="G701" s="15"/>
      <c r="H701" s="15"/>
      <c r="I701" s="15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8" x14ac:dyDescent="0.35">
      <c r="A702" s="7"/>
      <c r="B702" s="7"/>
      <c r="C702" s="7"/>
      <c r="D702" s="7"/>
      <c r="E702" s="11"/>
      <c r="F702" s="15"/>
      <c r="G702" s="15"/>
      <c r="H702" s="15"/>
      <c r="I702" s="15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8" x14ac:dyDescent="0.35">
      <c r="A703" s="7"/>
      <c r="B703" s="7"/>
      <c r="C703" s="7"/>
      <c r="D703" s="7"/>
      <c r="E703" s="11"/>
      <c r="F703" s="15"/>
      <c r="G703" s="15"/>
      <c r="H703" s="15"/>
      <c r="I703" s="15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8" x14ac:dyDescent="0.35">
      <c r="A704" s="7"/>
      <c r="B704" s="7"/>
      <c r="C704" s="7"/>
      <c r="D704" s="7"/>
      <c r="E704" s="11"/>
      <c r="F704" s="15"/>
      <c r="G704" s="15"/>
      <c r="H704" s="15"/>
      <c r="I704" s="15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8" x14ac:dyDescent="0.35">
      <c r="A705" s="7"/>
      <c r="B705" s="7"/>
      <c r="C705" s="7"/>
      <c r="D705" s="7"/>
      <c r="E705" s="11"/>
      <c r="F705" s="15"/>
      <c r="G705" s="15"/>
      <c r="H705" s="15"/>
      <c r="I705" s="15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8" x14ac:dyDescent="0.35">
      <c r="A706" s="7"/>
      <c r="B706" s="7"/>
      <c r="C706" s="7"/>
      <c r="D706" s="7"/>
      <c r="E706" s="11"/>
      <c r="F706" s="15"/>
      <c r="G706" s="15"/>
      <c r="H706" s="15"/>
      <c r="I706" s="15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8" x14ac:dyDescent="0.35">
      <c r="A707" s="7"/>
      <c r="B707" s="7"/>
      <c r="C707" s="7"/>
      <c r="D707" s="7"/>
      <c r="E707" s="11"/>
      <c r="F707" s="15"/>
      <c r="G707" s="15"/>
      <c r="H707" s="15"/>
      <c r="I707" s="1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8" x14ac:dyDescent="0.35">
      <c r="A708" s="7"/>
      <c r="B708" s="7"/>
      <c r="C708" s="7"/>
      <c r="D708" s="7"/>
      <c r="E708" s="11"/>
      <c r="F708" s="15"/>
      <c r="G708" s="15"/>
      <c r="H708" s="15"/>
      <c r="I708" s="15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8" x14ac:dyDescent="0.35">
      <c r="A709" s="7"/>
      <c r="B709" s="7"/>
      <c r="C709" s="7"/>
      <c r="D709" s="7"/>
      <c r="E709" s="11"/>
      <c r="F709" s="15"/>
      <c r="G709" s="15"/>
      <c r="H709" s="15"/>
      <c r="I709" s="15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8" x14ac:dyDescent="0.35">
      <c r="A710" s="7"/>
      <c r="B710" s="7"/>
      <c r="C710" s="7"/>
      <c r="D710" s="7"/>
      <c r="E710" s="11"/>
      <c r="F710" s="15"/>
      <c r="G710" s="15"/>
      <c r="H710" s="15"/>
      <c r="I710" s="15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8" x14ac:dyDescent="0.35">
      <c r="A711" s="7"/>
      <c r="B711" s="7"/>
      <c r="C711" s="7"/>
      <c r="D711" s="7"/>
      <c r="E711" s="11"/>
      <c r="F711" s="15"/>
      <c r="G711" s="15"/>
      <c r="H711" s="15"/>
      <c r="I711" s="15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8" x14ac:dyDescent="0.35">
      <c r="A712" s="7"/>
      <c r="B712" s="7"/>
      <c r="C712" s="7"/>
      <c r="D712" s="7"/>
      <c r="E712" s="11"/>
      <c r="F712" s="15"/>
      <c r="G712" s="15"/>
      <c r="H712" s="15"/>
      <c r="I712" s="15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8" x14ac:dyDescent="0.35">
      <c r="A713" s="7"/>
      <c r="B713" s="7"/>
      <c r="C713" s="7"/>
      <c r="D713" s="7"/>
      <c r="E713" s="11"/>
      <c r="F713" s="15"/>
      <c r="G713" s="15"/>
      <c r="H713" s="15"/>
      <c r="I713" s="15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8" x14ac:dyDescent="0.35">
      <c r="A714" s="7"/>
      <c r="B714" s="7"/>
      <c r="C714" s="7"/>
      <c r="D714" s="7"/>
      <c r="E714" s="11"/>
      <c r="F714" s="15"/>
      <c r="G714" s="15"/>
      <c r="H714" s="15"/>
      <c r="I714" s="15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8" x14ac:dyDescent="0.35">
      <c r="A715" s="7"/>
      <c r="B715" s="7"/>
      <c r="C715" s="7"/>
      <c r="D715" s="7"/>
      <c r="E715" s="11"/>
      <c r="F715" s="15"/>
      <c r="G715" s="15"/>
      <c r="H715" s="15"/>
      <c r="I715" s="15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8" x14ac:dyDescent="0.35">
      <c r="A716" s="7"/>
      <c r="B716" s="7"/>
      <c r="C716" s="7"/>
      <c r="D716" s="7"/>
      <c r="E716" s="11"/>
      <c r="F716" s="15"/>
      <c r="G716" s="15"/>
      <c r="H716" s="15"/>
      <c r="I716" s="15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8" x14ac:dyDescent="0.35">
      <c r="A717" s="7"/>
      <c r="B717" s="7"/>
      <c r="C717" s="7"/>
      <c r="D717" s="7"/>
      <c r="E717" s="11"/>
      <c r="F717" s="15"/>
      <c r="G717" s="15"/>
      <c r="H717" s="15"/>
      <c r="I717" s="15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8" x14ac:dyDescent="0.35">
      <c r="A718" s="7"/>
      <c r="B718" s="7"/>
      <c r="C718" s="7"/>
      <c r="D718" s="7"/>
      <c r="E718" s="11"/>
      <c r="F718" s="15"/>
      <c r="G718" s="15"/>
      <c r="H718" s="15"/>
      <c r="I718" s="15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8" x14ac:dyDescent="0.35">
      <c r="A719" s="7"/>
      <c r="B719" s="7"/>
      <c r="C719" s="7"/>
      <c r="D719" s="7"/>
      <c r="E719" s="11"/>
      <c r="F719" s="15"/>
      <c r="G719" s="15"/>
      <c r="H719" s="15"/>
      <c r="I719" s="15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8" x14ac:dyDescent="0.35">
      <c r="A720" s="7"/>
      <c r="B720" s="7"/>
      <c r="C720" s="7"/>
      <c r="D720" s="7"/>
      <c r="E720" s="11"/>
      <c r="F720" s="15"/>
      <c r="G720" s="15"/>
      <c r="H720" s="15"/>
      <c r="I720" s="15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8" x14ac:dyDescent="0.35">
      <c r="A721" s="7"/>
      <c r="B721" s="7"/>
      <c r="C721" s="7"/>
      <c r="D721" s="7"/>
      <c r="E721" s="11"/>
      <c r="F721" s="15"/>
      <c r="G721" s="15"/>
      <c r="H721" s="15"/>
      <c r="I721" s="15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8" x14ac:dyDescent="0.35">
      <c r="A722" s="7"/>
      <c r="B722" s="7"/>
      <c r="C722" s="7"/>
      <c r="D722" s="7"/>
      <c r="E722" s="11"/>
      <c r="F722" s="15"/>
      <c r="G722" s="15"/>
      <c r="H722" s="15"/>
      <c r="I722" s="15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8" x14ac:dyDescent="0.35">
      <c r="A723" s="7"/>
      <c r="B723" s="7"/>
      <c r="C723" s="7"/>
      <c r="D723" s="7"/>
      <c r="E723" s="11"/>
      <c r="F723" s="15"/>
      <c r="G723" s="15"/>
      <c r="H723" s="15"/>
      <c r="I723" s="15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8" x14ac:dyDescent="0.35">
      <c r="A724" s="7"/>
      <c r="B724" s="7"/>
      <c r="C724" s="7"/>
      <c r="D724" s="7"/>
      <c r="E724" s="11"/>
      <c r="F724" s="15"/>
      <c r="G724" s="15"/>
      <c r="H724" s="15"/>
      <c r="I724" s="15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8" x14ac:dyDescent="0.35">
      <c r="A725" s="7"/>
      <c r="B725" s="7"/>
      <c r="C725" s="7"/>
      <c r="D725" s="7"/>
      <c r="E725" s="11"/>
      <c r="F725" s="15"/>
      <c r="G725" s="15"/>
      <c r="H725" s="15"/>
      <c r="I725" s="15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8" x14ac:dyDescent="0.35">
      <c r="A726" s="7"/>
      <c r="B726" s="7"/>
      <c r="C726" s="7"/>
      <c r="D726" s="7"/>
      <c r="E726" s="11"/>
      <c r="F726" s="15"/>
      <c r="G726" s="15"/>
      <c r="H726" s="15"/>
      <c r="I726" s="15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8" x14ac:dyDescent="0.35">
      <c r="A727" s="7"/>
      <c r="B727" s="7"/>
      <c r="C727" s="7"/>
      <c r="D727" s="7"/>
      <c r="E727" s="11"/>
      <c r="F727" s="15"/>
      <c r="G727" s="15"/>
      <c r="H727" s="15"/>
      <c r="I727" s="15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8" x14ac:dyDescent="0.35">
      <c r="A728" s="7"/>
      <c r="B728" s="7"/>
      <c r="C728" s="7"/>
      <c r="D728" s="7"/>
      <c r="E728" s="11"/>
      <c r="F728" s="15"/>
      <c r="G728" s="15"/>
      <c r="H728" s="15"/>
      <c r="I728" s="15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8" x14ac:dyDescent="0.35">
      <c r="A729" s="7"/>
      <c r="B729" s="7"/>
      <c r="C729" s="7"/>
      <c r="D729" s="7"/>
      <c r="E729" s="11"/>
      <c r="F729" s="15"/>
      <c r="G729" s="15"/>
      <c r="H729" s="15"/>
      <c r="I729" s="15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8" x14ac:dyDescent="0.35">
      <c r="A730" s="7"/>
      <c r="B730" s="7"/>
      <c r="C730" s="7"/>
      <c r="D730" s="7"/>
      <c r="E730" s="11"/>
      <c r="F730" s="15"/>
      <c r="G730" s="15"/>
      <c r="H730" s="15"/>
      <c r="I730" s="15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8" x14ac:dyDescent="0.35">
      <c r="A731" s="7"/>
      <c r="B731" s="7"/>
      <c r="C731" s="7"/>
      <c r="D731" s="7"/>
      <c r="E731" s="11"/>
      <c r="F731" s="15"/>
      <c r="G731" s="15"/>
      <c r="H731" s="15"/>
      <c r="I731" s="15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8" x14ac:dyDescent="0.35">
      <c r="A732" s="7"/>
      <c r="B732" s="7"/>
      <c r="C732" s="7"/>
      <c r="D732" s="7"/>
      <c r="E732" s="11"/>
      <c r="F732" s="15"/>
      <c r="G732" s="15"/>
      <c r="H732" s="15"/>
      <c r="I732" s="15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8" x14ac:dyDescent="0.35">
      <c r="A733" s="7"/>
      <c r="B733" s="7"/>
      <c r="C733" s="7"/>
      <c r="D733" s="7"/>
      <c r="E733" s="11"/>
      <c r="F733" s="15"/>
      <c r="G733" s="15"/>
      <c r="H733" s="15"/>
      <c r="I733" s="15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8" x14ac:dyDescent="0.35">
      <c r="A734" s="7"/>
      <c r="B734" s="7"/>
      <c r="C734" s="7"/>
      <c r="D734" s="7"/>
      <c r="E734" s="11"/>
      <c r="F734" s="15"/>
      <c r="G734" s="15"/>
      <c r="H734" s="15"/>
      <c r="I734" s="15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8" x14ac:dyDescent="0.35">
      <c r="A735" s="7"/>
      <c r="B735" s="7"/>
      <c r="C735" s="7"/>
      <c r="D735" s="7"/>
      <c r="E735" s="11"/>
      <c r="F735" s="15"/>
      <c r="G735" s="15"/>
      <c r="H735" s="15"/>
      <c r="I735" s="15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8" x14ac:dyDescent="0.35">
      <c r="A736" s="7"/>
      <c r="B736" s="7"/>
      <c r="C736" s="7"/>
      <c r="D736" s="7"/>
      <c r="E736" s="11"/>
      <c r="F736" s="15"/>
      <c r="G736" s="15"/>
      <c r="H736" s="15"/>
      <c r="I736" s="15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8" x14ac:dyDescent="0.35">
      <c r="A737" s="7"/>
      <c r="B737" s="7"/>
      <c r="C737" s="7"/>
      <c r="D737" s="7"/>
      <c r="E737" s="11"/>
      <c r="F737" s="15"/>
      <c r="G737" s="15"/>
      <c r="H737" s="15"/>
      <c r="I737" s="15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8" x14ac:dyDescent="0.35">
      <c r="A738" s="7"/>
      <c r="B738" s="7"/>
      <c r="C738" s="7"/>
      <c r="D738" s="7"/>
      <c r="E738" s="11"/>
      <c r="F738" s="15"/>
      <c r="G738" s="15"/>
      <c r="H738" s="15"/>
      <c r="I738" s="15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8" x14ac:dyDescent="0.35">
      <c r="A739" s="7"/>
      <c r="B739" s="7"/>
      <c r="C739" s="7"/>
      <c r="D739" s="7"/>
      <c r="E739" s="11"/>
      <c r="F739" s="15"/>
      <c r="G739" s="15"/>
      <c r="H739" s="15"/>
      <c r="I739" s="15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8" x14ac:dyDescent="0.35">
      <c r="A740" s="7"/>
      <c r="B740" s="7"/>
      <c r="C740" s="7"/>
      <c r="D740" s="7"/>
      <c r="E740" s="11"/>
      <c r="F740" s="15"/>
      <c r="G740" s="15"/>
      <c r="H740" s="15"/>
      <c r="I740" s="15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8" x14ac:dyDescent="0.35">
      <c r="A741" s="7"/>
      <c r="B741" s="7"/>
      <c r="C741" s="7"/>
      <c r="D741" s="7"/>
      <c r="E741" s="11"/>
      <c r="F741" s="15"/>
      <c r="G741" s="15"/>
      <c r="H741" s="15"/>
      <c r="I741" s="15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8" x14ac:dyDescent="0.35">
      <c r="A742" s="7"/>
      <c r="B742" s="7"/>
      <c r="C742" s="7"/>
      <c r="D742" s="7"/>
      <c r="E742" s="11"/>
      <c r="F742" s="15"/>
      <c r="G742" s="15"/>
      <c r="H742" s="15"/>
      <c r="I742" s="15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8" x14ac:dyDescent="0.35">
      <c r="A743" s="7"/>
      <c r="B743" s="7"/>
      <c r="C743" s="7"/>
      <c r="D743" s="7"/>
      <c r="E743" s="11"/>
      <c r="F743" s="15"/>
      <c r="G743" s="15"/>
      <c r="H743" s="15"/>
      <c r="I743" s="15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8" x14ac:dyDescent="0.35">
      <c r="A744" s="7"/>
      <c r="B744" s="7"/>
      <c r="C744" s="7"/>
      <c r="D744" s="7"/>
      <c r="E744" s="11"/>
      <c r="F744" s="15"/>
      <c r="G744" s="15"/>
      <c r="H744" s="15"/>
      <c r="I744" s="15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8" x14ac:dyDescent="0.35">
      <c r="A745" s="7"/>
      <c r="B745" s="7"/>
      <c r="C745" s="7"/>
      <c r="D745" s="7"/>
      <c r="E745" s="11"/>
      <c r="F745" s="15"/>
      <c r="G745" s="15"/>
      <c r="H745" s="15"/>
      <c r="I745" s="15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8" x14ac:dyDescent="0.35">
      <c r="A746" s="7"/>
      <c r="B746" s="7"/>
      <c r="C746" s="7"/>
      <c r="D746" s="7"/>
      <c r="E746" s="11"/>
      <c r="F746" s="15"/>
      <c r="G746" s="15"/>
      <c r="H746" s="15"/>
      <c r="I746" s="15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8" x14ac:dyDescent="0.35">
      <c r="A747" s="7"/>
      <c r="B747" s="7"/>
      <c r="C747" s="7"/>
      <c r="D747" s="7"/>
      <c r="E747" s="11"/>
      <c r="F747" s="15"/>
      <c r="G747" s="15"/>
      <c r="H747" s="15"/>
      <c r="I747" s="15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8" x14ac:dyDescent="0.35">
      <c r="A748" s="7"/>
      <c r="B748" s="7"/>
      <c r="C748" s="7"/>
      <c r="D748" s="7"/>
      <c r="E748" s="11"/>
      <c r="F748" s="15"/>
      <c r="G748" s="15"/>
      <c r="H748" s="15"/>
      <c r="I748" s="15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8" x14ac:dyDescent="0.35">
      <c r="A749" s="7"/>
      <c r="B749" s="7"/>
      <c r="C749" s="7"/>
      <c r="D749" s="7"/>
      <c r="E749" s="11"/>
      <c r="F749" s="15"/>
      <c r="G749" s="15"/>
      <c r="H749" s="15"/>
      <c r="I749" s="15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8" x14ac:dyDescent="0.35">
      <c r="A750" s="7"/>
      <c r="B750" s="7"/>
      <c r="C750" s="7"/>
      <c r="D750" s="7"/>
      <c r="E750" s="11"/>
      <c r="F750" s="15"/>
      <c r="G750" s="15"/>
      <c r="H750" s="15"/>
      <c r="I750" s="15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8" x14ac:dyDescent="0.35">
      <c r="A751" s="7"/>
      <c r="B751" s="7"/>
      <c r="C751" s="7"/>
      <c r="D751" s="7"/>
      <c r="E751" s="11"/>
      <c r="F751" s="15"/>
      <c r="G751" s="15"/>
      <c r="H751" s="15"/>
      <c r="I751" s="15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8" x14ac:dyDescent="0.35">
      <c r="A752" s="7"/>
      <c r="B752" s="7"/>
      <c r="C752" s="7"/>
      <c r="D752" s="7"/>
      <c r="E752" s="11"/>
      <c r="F752" s="15"/>
      <c r="G752" s="15"/>
      <c r="H752" s="15"/>
      <c r="I752" s="15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8" x14ac:dyDescent="0.35">
      <c r="A753" s="7"/>
      <c r="B753" s="7"/>
      <c r="C753" s="7"/>
      <c r="D753" s="7"/>
      <c r="E753" s="11"/>
      <c r="F753" s="15"/>
      <c r="G753" s="15"/>
      <c r="H753" s="15"/>
      <c r="I753" s="15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8" x14ac:dyDescent="0.35">
      <c r="A754" s="7"/>
      <c r="B754" s="7"/>
      <c r="C754" s="7"/>
      <c r="D754" s="7"/>
      <c r="E754" s="11"/>
      <c r="F754" s="15"/>
      <c r="G754" s="15"/>
      <c r="H754" s="15"/>
      <c r="I754" s="15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8" x14ac:dyDescent="0.35">
      <c r="A755" s="7"/>
      <c r="B755" s="7"/>
      <c r="C755" s="7"/>
      <c r="D755" s="7"/>
      <c r="E755" s="11"/>
      <c r="F755" s="15"/>
      <c r="G755" s="15"/>
      <c r="H755" s="15"/>
      <c r="I755" s="15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8" x14ac:dyDescent="0.35">
      <c r="A756" s="7"/>
      <c r="B756" s="7"/>
      <c r="C756" s="7"/>
      <c r="D756" s="7"/>
      <c r="E756" s="11"/>
      <c r="F756" s="15"/>
      <c r="G756" s="15"/>
      <c r="H756" s="15"/>
      <c r="I756" s="15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8" x14ac:dyDescent="0.35">
      <c r="A757" s="7"/>
      <c r="B757" s="7"/>
      <c r="C757" s="7"/>
      <c r="D757" s="7"/>
      <c r="E757" s="11"/>
      <c r="F757" s="15"/>
      <c r="G757" s="15"/>
      <c r="H757" s="15"/>
      <c r="I757" s="15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8" x14ac:dyDescent="0.35">
      <c r="A758" s="7"/>
      <c r="B758" s="7"/>
      <c r="C758" s="7"/>
      <c r="D758" s="7"/>
      <c r="E758" s="11"/>
      <c r="F758" s="15"/>
      <c r="G758" s="15"/>
      <c r="H758" s="15"/>
      <c r="I758" s="15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8" x14ac:dyDescent="0.35">
      <c r="A759" s="7"/>
      <c r="B759" s="7"/>
      <c r="C759" s="7"/>
      <c r="D759" s="7"/>
      <c r="E759" s="11"/>
      <c r="F759" s="15"/>
      <c r="G759" s="15"/>
      <c r="H759" s="15"/>
      <c r="I759" s="15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8" x14ac:dyDescent="0.35">
      <c r="A760" s="7"/>
      <c r="B760" s="7"/>
      <c r="C760" s="7"/>
      <c r="D760" s="7"/>
      <c r="E760" s="11"/>
      <c r="F760" s="15"/>
      <c r="G760" s="15"/>
      <c r="H760" s="15"/>
      <c r="I760" s="15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8" x14ac:dyDescent="0.35">
      <c r="A761" s="7"/>
      <c r="B761" s="7"/>
      <c r="C761" s="7"/>
      <c r="D761" s="7"/>
      <c r="E761" s="11"/>
      <c r="F761" s="15"/>
      <c r="G761" s="15"/>
      <c r="H761" s="15"/>
      <c r="I761" s="15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8" x14ac:dyDescent="0.35">
      <c r="A762" s="7"/>
      <c r="B762" s="7"/>
      <c r="C762" s="7"/>
      <c r="D762" s="7"/>
      <c r="E762" s="11"/>
      <c r="F762" s="15"/>
      <c r="G762" s="15"/>
      <c r="H762" s="15"/>
      <c r="I762" s="15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8" x14ac:dyDescent="0.35">
      <c r="A763" s="7"/>
      <c r="B763" s="7"/>
      <c r="C763" s="7"/>
      <c r="D763" s="7"/>
      <c r="E763" s="11"/>
      <c r="F763" s="15"/>
      <c r="G763" s="15"/>
      <c r="H763" s="15"/>
      <c r="I763" s="15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8" x14ac:dyDescent="0.35">
      <c r="A764" s="7"/>
      <c r="B764" s="7"/>
      <c r="C764" s="7"/>
      <c r="D764" s="7"/>
      <c r="E764" s="11"/>
      <c r="F764" s="15"/>
      <c r="G764" s="15"/>
      <c r="H764" s="15"/>
      <c r="I764" s="15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8" x14ac:dyDescent="0.35">
      <c r="A765" s="7"/>
      <c r="B765" s="7"/>
      <c r="C765" s="7"/>
      <c r="D765" s="7"/>
      <c r="E765" s="11"/>
      <c r="F765" s="15"/>
      <c r="G765" s="15"/>
      <c r="H765" s="15"/>
      <c r="I765" s="15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8" x14ac:dyDescent="0.35">
      <c r="A766" s="7"/>
      <c r="B766" s="7"/>
      <c r="C766" s="7"/>
      <c r="D766" s="7"/>
      <c r="E766" s="11"/>
      <c r="F766" s="15"/>
      <c r="G766" s="15"/>
      <c r="H766" s="15"/>
      <c r="I766" s="15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8" x14ac:dyDescent="0.35">
      <c r="A767" s="7"/>
      <c r="B767" s="7"/>
      <c r="C767" s="7"/>
      <c r="D767" s="7"/>
      <c r="E767" s="11"/>
      <c r="F767" s="15"/>
      <c r="G767" s="15"/>
      <c r="H767" s="15"/>
      <c r="I767" s="15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8" x14ac:dyDescent="0.35">
      <c r="A768" s="7"/>
      <c r="B768" s="7"/>
      <c r="C768" s="7"/>
      <c r="D768" s="7"/>
      <c r="E768" s="11"/>
      <c r="F768" s="15"/>
      <c r="G768" s="15"/>
      <c r="H768" s="15"/>
      <c r="I768" s="15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8" x14ac:dyDescent="0.35">
      <c r="A769" s="7"/>
      <c r="B769" s="7"/>
      <c r="C769" s="7"/>
      <c r="D769" s="7"/>
      <c r="E769" s="11"/>
      <c r="F769" s="15"/>
      <c r="G769" s="15"/>
      <c r="H769" s="15"/>
      <c r="I769" s="15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8" x14ac:dyDescent="0.35">
      <c r="A770" s="7"/>
      <c r="B770" s="7"/>
      <c r="C770" s="7"/>
      <c r="D770" s="7"/>
      <c r="E770" s="11"/>
      <c r="F770" s="15"/>
      <c r="G770" s="15"/>
      <c r="H770" s="15"/>
      <c r="I770" s="15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8" x14ac:dyDescent="0.35">
      <c r="A771" s="7"/>
      <c r="B771" s="7"/>
      <c r="C771" s="7"/>
      <c r="D771" s="7"/>
      <c r="E771" s="11"/>
      <c r="F771" s="15"/>
      <c r="G771" s="15"/>
      <c r="H771" s="15"/>
      <c r="I771" s="15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8" x14ac:dyDescent="0.35">
      <c r="A772" s="7"/>
      <c r="B772" s="7"/>
      <c r="C772" s="7"/>
      <c r="D772" s="7"/>
      <c r="E772" s="11"/>
      <c r="F772" s="15"/>
      <c r="G772" s="15"/>
      <c r="H772" s="15"/>
      <c r="I772" s="15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8" x14ac:dyDescent="0.35">
      <c r="A773" s="7"/>
      <c r="B773" s="7"/>
      <c r="C773" s="7"/>
      <c r="D773" s="7"/>
      <c r="E773" s="11"/>
      <c r="F773" s="15"/>
      <c r="G773" s="15"/>
      <c r="H773" s="15"/>
      <c r="I773" s="15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8" x14ac:dyDescent="0.35">
      <c r="A774" s="7"/>
      <c r="B774" s="7"/>
      <c r="C774" s="7"/>
      <c r="D774" s="7"/>
      <c r="E774" s="11"/>
      <c r="F774" s="15"/>
      <c r="G774" s="15"/>
      <c r="H774" s="15"/>
      <c r="I774" s="15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8" x14ac:dyDescent="0.35">
      <c r="A775" s="7"/>
      <c r="B775" s="7"/>
      <c r="C775" s="7"/>
      <c r="D775" s="7"/>
      <c r="E775" s="11"/>
      <c r="F775" s="15"/>
      <c r="G775" s="15"/>
      <c r="H775" s="15"/>
      <c r="I775" s="15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8" x14ac:dyDescent="0.35">
      <c r="A776" s="7"/>
      <c r="B776" s="7"/>
      <c r="C776" s="7"/>
      <c r="D776" s="7"/>
      <c r="E776" s="11"/>
      <c r="F776" s="15"/>
      <c r="G776" s="15"/>
      <c r="H776" s="15"/>
      <c r="I776" s="15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8" x14ac:dyDescent="0.35">
      <c r="A777" s="7"/>
      <c r="B777" s="7"/>
      <c r="C777" s="7"/>
      <c r="D777" s="7"/>
      <c r="E777" s="11"/>
      <c r="F777" s="15"/>
      <c r="G777" s="15"/>
      <c r="H777" s="15"/>
      <c r="I777" s="15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8" x14ac:dyDescent="0.35">
      <c r="A778" s="7"/>
      <c r="B778" s="7"/>
      <c r="C778" s="7"/>
      <c r="D778" s="7"/>
      <c r="E778" s="11"/>
      <c r="F778" s="15"/>
      <c r="G778" s="15"/>
      <c r="H778" s="15"/>
      <c r="I778" s="15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8" x14ac:dyDescent="0.35">
      <c r="A779" s="7"/>
      <c r="B779" s="7"/>
      <c r="C779" s="7"/>
      <c r="D779" s="7"/>
      <c r="E779" s="11"/>
      <c r="F779" s="15"/>
      <c r="G779" s="15"/>
      <c r="H779" s="15"/>
      <c r="I779" s="15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8" x14ac:dyDescent="0.35">
      <c r="A780" s="7"/>
      <c r="B780" s="7"/>
      <c r="C780" s="7"/>
      <c r="D780" s="7"/>
      <c r="E780" s="11"/>
      <c r="F780" s="15"/>
      <c r="G780" s="15"/>
      <c r="H780" s="15"/>
      <c r="I780" s="15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8" x14ac:dyDescent="0.35">
      <c r="A781" s="7"/>
      <c r="B781" s="7"/>
      <c r="C781" s="7"/>
      <c r="D781" s="7"/>
      <c r="E781" s="11"/>
      <c r="F781" s="15"/>
      <c r="G781" s="15"/>
      <c r="H781" s="15"/>
      <c r="I781" s="15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8" x14ac:dyDescent="0.35">
      <c r="A782" s="7"/>
      <c r="B782" s="7"/>
      <c r="C782" s="7"/>
      <c r="D782" s="7"/>
      <c r="E782" s="11"/>
      <c r="F782" s="15"/>
      <c r="G782" s="15"/>
      <c r="H782" s="15"/>
      <c r="I782" s="15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8" x14ac:dyDescent="0.35">
      <c r="A783" s="7"/>
      <c r="B783" s="7"/>
      <c r="C783" s="7"/>
      <c r="D783" s="7"/>
      <c r="E783" s="11"/>
      <c r="F783" s="15"/>
      <c r="G783" s="15"/>
      <c r="H783" s="15"/>
      <c r="I783" s="15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8" x14ac:dyDescent="0.35">
      <c r="A784" s="7"/>
      <c r="B784" s="7"/>
      <c r="C784" s="7"/>
      <c r="D784" s="7"/>
      <c r="E784" s="11"/>
      <c r="F784" s="15"/>
      <c r="G784" s="15"/>
      <c r="H784" s="15"/>
      <c r="I784" s="15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8" x14ac:dyDescent="0.35">
      <c r="A785" s="7"/>
      <c r="B785" s="7"/>
      <c r="C785" s="7"/>
      <c r="D785" s="7"/>
      <c r="E785" s="11"/>
      <c r="F785" s="15"/>
      <c r="G785" s="15"/>
      <c r="H785" s="15"/>
      <c r="I785" s="15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8" x14ac:dyDescent="0.35">
      <c r="A786" s="7"/>
      <c r="B786" s="7"/>
      <c r="C786" s="7"/>
      <c r="D786" s="7"/>
      <c r="E786" s="11"/>
      <c r="F786" s="15"/>
      <c r="G786" s="15"/>
      <c r="H786" s="15"/>
      <c r="I786" s="15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8" x14ac:dyDescent="0.35">
      <c r="A787" s="7"/>
      <c r="B787" s="7"/>
      <c r="C787" s="7"/>
      <c r="D787" s="7"/>
      <c r="E787" s="11"/>
      <c r="F787" s="15"/>
      <c r="G787" s="15"/>
      <c r="H787" s="15"/>
      <c r="I787" s="15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8" x14ac:dyDescent="0.35">
      <c r="A788" s="7"/>
      <c r="B788" s="7"/>
      <c r="C788" s="7"/>
      <c r="D788" s="7"/>
      <c r="E788" s="11"/>
      <c r="F788" s="15"/>
      <c r="G788" s="15"/>
      <c r="H788" s="15"/>
      <c r="I788" s="15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8" x14ac:dyDescent="0.35">
      <c r="A789" s="7"/>
      <c r="B789" s="7"/>
      <c r="C789" s="7"/>
      <c r="D789" s="7"/>
      <c r="E789" s="11"/>
      <c r="F789" s="15"/>
      <c r="G789" s="15"/>
      <c r="H789" s="15"/>
      <c r="I789" s="15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8" x14ac:dyDescent="0.35">
      <c r="A790" s="7"/>
      <c r="B790" s="7"/>
      <c r="C790" s="7"/>
      <c r="D790" s="7"/>
      <c r="E790" s="11"/>
      <c r="F790" s="15"/>
      <c r="G790" s="15"/>
      <c r="H790" s="15"/>
      <c r="I790" s="15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8" x14ac:dyDescent="0.35">
      <c r="A791" s="7"/>
      <c r="B791" s="7"/>
      <c r="C791" s="7"/>
      <c r="D791" s="7"/>
      <c r="E791" s="11"/>
      <c r="F791" s="15"/>
      <c r="G791" s="15"/>
      <c r="H791" s="15"/>
      <c r="I791" s="15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8" x14ac:dyDescent="0.35">
      <c r="A792" s="7"/>
      <c r="B792" s="7"/>
      <c r="C792" s="7"/>
      <c r="D792" s="7"/>
      <c r="E792" s="11"/>
      <c r="F792" s="15"/>
      <c r="G792" s="15"/>
      <c r="H792" s="15"/>
      <c r="I792" s="15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8" x14ac:dyDescent="0.35">
      <c r="A793" s="7"/>
      <c r="B793" s="7"/>
      <c r="C793" s="7"/>
      <c r="D793" s="7"/>
      <c r="E793" s="11"/>
      <c r="F793" s="15"/>
      <c r="G793" s="15"/>
      <c r="H793" s="15"/>
      <c r="I793" s="15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8" x14ac:dyDescent="0.35">
      <c r="A794" s="7"/>
      <c r="B794" s="7"/>
      <c r="C794" s="7"/>
      <c r="D794" s="7"/>
      <c r="E794" s="11"/>
      <c r="F794" s="15"/>
      <c r="G794" s="15"/>
      <c r="H794" s="15"/>
      <c r="I794" s="15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8" x14ac:dyDescent="0.35">
      <c r="A795" s="7"/>
      <c r="B795" s="7"/>
      <c r="C795" s="7"/>
      <c r="D795" s="7"/>
      <c r="E795" s="11"/>
      <c r="F795" s="15"/>
      <c r="G795" s="15"/>
      <c r="H795" s="15"/>
      <c r="I795" s="15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8" x14ac:dyDescent="0.35">
      <c r="A796" s="7"/>
      <c r="B796" s="7"/>
      <c r="C796" s="7"/>
      <c r="D796" s="7"/>
      <c r="E796" s="11"/>
      <c r="F796" s="15"/>
      <c r="G796" s="15"/>
      <c r="H796" s="15"/>
      <c r="I796" s="15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8" x14ac:dyDescent="0.35">
      <c r="A797" s="7"/>
      <c r="B797" s="7"/>
      <c r="C797" s="7"/>
      <c r="D797" s="7"/>
      <c r="E797" s="11"/>
      <c r="F797" s="15"/>
      <c r="G797" s="15"/>
      <c r="H797" s="15"/>
      <c r="I797" s="15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8" x14ac:dyDescent="0.35">
      <c r="A798" s="7"/>
      <c r="B798" s="7"/>
      <c r="C798" s="7"/>
      <c r="D798" s="7"/>
      <c r="E798" s="11"/>
      <c r="F798" s="15"/>
      <c r="G798" s="15"/>
      <c r="H798" s="15"/>
      <c r="I798" s="15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8" x14ac:dyDescent="0.35">
      <c r="A799" s="7"/>
      <c r="B799" s="7"/>
      <c r="C799" s="7"/>
      <c r="D799" s="7"/>
      <c r="E799" s="11"/>
      <c r="F799" s="15"/>
      <c r="G799" s="15"/>
      <c r="H799" s="15"/>
      <c r="I799" s="15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8" x14ac:dyDescent="0.35">
      <c r="A800" s="7"/>
      <c r="B800" s="7"/>
      <c r="C800" s="7"/>
      <c r="D800" s="7"/>
      <c r="E800" s="11"/>
      <c r="F800" s="15"/>
      <c r="G800" s="15"/>
      <c r="H800" s="15"/>
      <c r="I800" s="15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8" x14ac:dyDescent="0.35">
      <c r="A801" s="7"/>
      <c r="B801" s="7"/>
      <c r="C801" s="7"/>
      <c r="D801" s="7"/>
      <c r="E801" s="11"/>
      <c r="F801" s="15"/>
      <c r="G801" s="15"/>
      <c r="H801" s="15"/>
      <c r="I801" s="15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8" x14ac:dyDescent="0.35">
      <c r="A802" s="7"/>
      <c r="B802" s="7"/>
      <c r="C802" s="7"/>
      <c r="D802" s="7"/>
      <c r="E802" s="11"/>
      <c r="F802" s="15"/>
      <c r="G802" s="15"/>
      <c r="H802" s="15"/>
      <c r="I802" s="15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8" x14ac:dyDescent="0.35">
      <c r="A803" s="7"/>
      <c r="B803" s="7"/>
      <c r="C803" s="7"/>
      <c r="D803" s="7"/>
      <c r="E803" s="11"/>
      <c r="F803" s="15"/>
      <c r="G803" s="15"/>
      <c r="H803" s="15"/>
      <c r="I803" s="15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8" x14ac:dyDescent="0.35">
      <c r="A804" s="7"/>
      <c r="B804" s="7"/>
      <c r="C804" s="7"/>
      <c r="D804" s="7"/>
      <c r="E804" s="11"/>
      <c r="F804" s="15"/>
      <c r="G804" s="15"/>
      <c r="H804" s="15"/>
      <c r="I804" s="15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8" x14ac:dyDescent="0.35">
      <c r="A805" s="7"/>
      <c r="B805" s="7"/>
      <c r="C805" s="7"/>
      <c r="D805" s="7"/>
      <c r="E805" s="11"/>
      <c r="F805" s="15"/>
      <c r="G805" s="15"/>
      <c r="H805" s="15"/>
      <c r="I805" s="15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8" x14ac:dyDescent="0.35">
      <c r="A806" s="7"/>
      <c r="B806" s="7"/>
      <c r="C806" s="7"/>
      <c r="D806" s="7"/>
      <c r="E806" s="11"/>
      <c r="F806" s="15"/>
      <c r="G806" s="15"/>
      <c r="H806" s="15"/>
      <c r="I806" s="15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8" x14ac:dyDescent="0.35">
      <c r="A807" s="7"/>
      <c r="B807" s="7"/>
      <c r="C807" s="7"/>
      <c r="D807" s="7"/>
      <c r="E807" s="11"/>
      <c r="F807" s="15"/>
      <c r="G807" s="15"/>
      <c r="H807" s="15"/>
      <c r="I807" s="15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8" x14ac:dyDescent="0.35">
      <c r="A808" s="7"/>
      <c r="B808" s="7"/>
      <c r="C808" s="7"/>
      <c r="D808" s="7"/>
      <c r="E808" s="11"/>
      <c r="F808" s="15"/>
      <c r="G808" s="15"/>
      <c r="H808" s="15"/>
      <c r="I808" s="15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8" x14ac:dyDescent="0.35">
      <c r="A809" s="7"/>
      <c r="B809" s="7"/>
      <c r="C809" s="7"/>
      <c r="D809" s="7"/>
      <c r="E809" s="11"/>
      <c r="F809" s="15"/>
      <c r="G809" s="15"/>
      <c r="H809" s="15"/>
      <c r="I809" s="15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8" x14ac:dyDescent="0.35">
      <c r="A810" s="7"/>
      <c r="B810" s="7"/>
      <c r="C810" s="7"/>
      <c r="D810" s="7"/>
      <c r="E810" s="11"/>
      <c r="F810" s="15"/>
      <c r="G810" s="15"/>
      <c r="H810" s="15"/>
      <c r="I810" s="15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8" x14ac:dyDescent="0.35">
      <c r="A811" s="7"/>
      <c r="B811" s="7"/>
      <c r="C811" s="7"/>
      <c r="D811" s="7"/>
      <c r="E811" s="11"/>
      <c r="F811" s="15"/>
      <c r="G811" s="15"/>
      <c r="H811" s="15"/>
      <c r="I811" s="15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8" x14ac:dyDescent="0.35">
      <c r="A812" s="7"/>
      <c r="B812" s="7"/>
      <c r="C812" s="7"/>
      <c r="D812" s="7"/>
      <c r="E812" s="11"/>
      <c r="F812" s="15"/>
      <c r="G812" s="15"/>
      <c r="H812" s="15"/>
      <c r="I812" s="15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8" x14ac:dyDescent="0.35">
      <c r="A813" s="7"/>
      <c r="B813" s="7"/>
      <c r="C813" s="7"/>
      <c r="D813" s="7"/>
      <c r="E813" s="11"/>
      <c r="F813" s="15"/>
      <c r="G813" s="15"/>
      <c r="H813" s="15"/>
      <c r="I813" s="15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8" x14ac:dyDescent="0.35">
      <c r="A814" s="7"/>
      <c r="B814" s="7"/>
      <c r="C814" s="7"/>
      <c r="D814" s="7"/>
      <c r="E814" s="11"/>
      <c r="F814" s="15"/>
      <c r="G814" s="15"/>
      <c r="H814" s="15"/>
      <c r="I814" s="15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8" x14ac:dyDescent="0.35">
      <c r="A815" s="7"/>
      <c r="B815" s="7"/>
      <c r="C815" s="7"/>
      <c r="D815" s="7"/>
      <c r="E815" s="11"/>
      <c r="F815" s="15"/>
      <c r="G815" s="15"/>
      <c r="H815" s="15"/>
      <c r="I815" s="15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8" x14ac:dyDescent="0.35">
      <c r="A816" s="7"/>
      <c r="B816" s="7"/>
      <c r="C816" s="7"/>
      <c r="D816" s="7"/>
      <c r="E816" s="11"/>
      <c r="F816" s="15"/>
      <c r="G816" s="15"/>
      <c r="H816" s="15"/>
      <c r="I816" s="15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8" x14ac:dyDescent="0.35">
      <c r="A817" s="7"/>
      <c r="B817" s="7"/>
      <c r="C817" s="7"/>
      <c r="D817" s="7"/>
      <c r="E817" s="11"/>
      <c r="F817" s="15"/>
      <c r="G817" s="15"/>
      <c r="H817" s="15"/>
      <c r="I817" s="15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8" x14ac:dyDescent="0.35">
      <c r="A818" s="7"/>
      <c r="B818" s="7"/>
      <c r="C818" s="7"/>
      <c r="D818" s="7"/>
      <c r="E818" s="11"/>
      <c r="F818" s="15"/>
      <c r="G818" s="15"/>
      <c r="H818" s="15"/>
      <c r="I818" s="15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8" x14ac:dyDescent="0.35">
      <c r="A819" s="7"/>
      <c r="B819" s="7"/>
      <c r="C819" s="7"/>
      <c r="D819" s="7"/>
      <c r="E819" s="11"/>
      <c r="F819" s="15"/>
      <c r="G819" s="15"/>
      <c r="H819" s="15"/>
      <c r="I819" s="15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8" x14ac:dyDescent="0.35">
      <c r="A820" s="7"/>
      <c r="B820" s="7"/>
      <c r="C820" s="7"/>
      <c r="D820" s="7"/>
      <c r="E820" s="11"/>
      <c r="F820" s="15"/>
      <c r="G820" s="15"/>
      <c r="H820" s="15"/>
      <c r="I820" s="15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8" x14ac:dyDescent="0.35">
      <c r="A821" s="7"/>
      <c r="B821" s="7"/>
      <c r="C821" s="7"/>
      <c r="D821" s="7"/>
      <c r="E821" s="11"/>
      <c r="F821" s="15"/>
      <c r="G821" s="15"/>
      <c r="H821" s="15"/>
      <c r="I821" s="15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8" x14ac:dyDescent="0.35">
      <c r="A822" s="7"/>
      <c r="B822" s="7"/>
      <c r="C822" s="7"/>
      <c r="D822" s="7"/>
      <c r="E822" s="11"/>
      <c r="F822" s="15"/>
      <c r="G822" s="15"/>
      <c r="H822" s="15"/>
      <c r="I822" s="15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8" x14ac:dyDescent="0.35">
      <c r="A823" s="7"/>
      <c r="B823" s="7"/>
      <c r="C823" s="7"/>
      <c r="D823" s="7"/>
      <c r="E823" s="11"/>
      <c r="F823" s="15"/>
      <c r="G823" s="15"/>
      <c r="H823" s="15"/>
      <c r="I823" s="15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8" x14ac:dyDescent="0.35">
      <c r="A824" s="7"/>
      <c r="B824" s="7"/>
      <c r="C824" s="7"/>
      <c r="D824" s="7"/>
      <c r="E824" s="11"/>
      <c r="F824" s="15"/>
      <c r="G824" s="15"/>
      <c r="H824" s="15"/>
      <c r="I824" s="15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8" x14ac:dyDescent="0.35">
      <c r="A825" s="7"/>
      <c r="B825" s="7"/>
      <c r="C825" s="7"/>
      <c r="D825" s="7"/>
      <c r="E825" s="11"/>
      <c r="F825" s="15"/>
      <c r="G825" s="15"/>
      <c r="H825" s="15"/>
      <c r="I825" s="15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8" x14ac:dyDescent="0.35">
      <c r="A826" s="7"/>
      <c r="B826" s="7"/>
      <c r="C826" s="7"/>
      <c r="D826" s="7"/>
      <c r="E826" s="11"/>
      <c r="F826" s="15"/>
      <c r="G826" s="15"/>
      <c r="H826" s="15"/>
      <c r="I826" s="15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8" x14ac:dyDescent="0.35">
      <c r="A827" s="7"/>
      <c r="B827" s="7"/>
      <c r="C827" s="7"/>
      <c r="D827" s="7"/>
      <c r="E827" s="11"/>
      <c r="F827" s="15"/>
      <c r="G827" s="15"/>
      <c r="H827" s="15"/>
      <c r="I827" s="15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8" x14ac:dyDescent="0.35">
      <c r="A828" s="7"/>
      <c r="B828" s="7"/>
      <c r="C828" s="7"/>
      <c r="D828" s="7"/>
      <c r="E828" s="11"/>
      <c r="F828" s="15"/>
      <c r="G828" s="15"/>
      <c r="H828" s="15"/>
      <c r="I828" s="15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8" x14ac:dyDescent="0.35">
      <c r="A829" s="7"/>
      <c r="B829" s="7"/>
      <c r="C829" s="7"/>
      <c r="D829" s="7"/>
      <c r="E829" s="11"/>
      <c r="F829" s="15"/>
      <c r="G829" s="15"/>
      <c r="H829" s="15"/>
      <c r="I829" s="15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8" x14ac:dyDescent="0.35">
      <c r="A830" s="7"/>
      <c r="B830" s="7"/>
      <c r="C830" s="7"/>
      <c r="D830" s="7"/>
      <c r="E830" s="11"/>
      <c r="F830" s="15"/>
      <c r="G830" s="15"/>
      <c r="H830" s="15"/>
      <c r="I830" s="15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8" x14ac:dyDescent="0.35">
      <c r="A831" s="7"/>
      <c r="B831" s="7"/>
      <c r="C831" s="7"/>
      <c r="D831" s="7"/>
      <c r="E831" s="11"/>
      <c r="F831" s="15"/>
      <c r="G831" s="15"/>
      <c r="H831" s="15"/>
      <c r="I831" s="15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8" x14ac:dyDescent="0.35">
      <c r="A832" s="7"/>
      <c r="B832" s="7"/>
      <c r="C832" s="7"/>
      <c r="D832" s="7"/>
      <c r="E832" s="11"/>
      <c r="F832" s="15"/>
      <c r="G832" s="15"/>
      <c r="H832" s="15"/>
      <c r="I832" s="15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8" x14ac:dyDescent="0.35">
      <c r="A833" s="7"/>
      <c r="B833" s="7"/>
      <c r="C833" s="7"/>
      <c r="D833" s="7"/>
      <c r="E833" s="11"/>
      <c r="F833" s="15"/>
      <c r="G833" s="15"/>
      <c r="H833" s="15"/>
      <c r="I833" s="15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8" x14ac:dyDescent="0.35">
      <c r="A834" s="7"/>
      <c r="B834" s="7"/>
      <c r="C834" s="7"/>
      <c r="D834" s="7"/>
      <c r="E834" s="11"/>
      <c r="F834" s="15"/>
      <c r="G834" s="15"/>
      <c r="H834" s="15"/>
      <c r="I834" s="15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8" x14ac:dyDescent="0.35">
      <c r="A835" s="7"/>
      <c r="B835" s="7"/>
      <c r="C835" s="7"/>
      <c r="D835" s="7"/>
      <c r="E835" s="11"/>
      <c r="F835" s="15"/>
      <c r="G835" s="15"/>
      <c r="H835" s="15"/>
      <c r="I835" s="15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8" x14ac:dyDescent="0.35">
      <c r="A836" s="7"/>
      <c r="B836" s="7"/>
      <c r="C836" s="7"/>
      <c r="D836" s="7"/>
      <c r="E836" s="11"/>
      <c r="F836" s="15"/>
      <c r="G836" s="15"/>
      <c r="H836" s="15"/>
      <c r="I836" s="15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8" x14ac:dyDescent="0.35">
      <c r="A837" s="7"/>
      <c r="B837" s="7"/>
      <c r="C837" s="7"/>
      <c r="D837" s="7"/>
      <c r="E837" s="11"/>
      <c r="F837" s="15"/>
      <c r="G837" s="15"/>
      <c r="H837" s="15"/>
      <c r="I837" s="15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8" x14ac:dyDescent="0.35">
      <c r="A838" s="7"/>
      <c r="B838" s="7"/>
      <c r="C838" s="7"/>
      <c r="D838" s="7"/>
      <c r="E838" s="11"/>
      <c r="F838" s="15"/>
      <c r="G838" s="15"/>
      <c r="H838" s="15"/>
      <c r="I838" s="15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8" x14ac:dyDescent="0.35">
      <c r="A839" s="7"/>
      <c r="B839" s="7"/>
      <c r="C839" s="7"/>
      <c r="D839" s="7"/>
      <c r="E839" s="11"/>
      <c r="F839" s="15"/>
      <c r="G839" s="15"/>
      <c r="H839" s="15"/>
      <c r="I839" s="15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8" x14ac:dyDescent="0.35">
      <c r="A840" s="7"/>
      <c r="B840" s="7"/>
      <c r="C840" s="7"/>
      <c r="D840" s="7"/>
      <c r="E840" s="11"/>
      <c r="F840" s="15"/>
      <c r="G840" s="15"/>
      <c r="H840" s="15"/>
      <c r="I840" s="15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8" x14ac:dyDescent="0.35">
      <c r="A841" s="7"/>
      <c r="B841" s="7"/>
      <c r="C841" s="7"/>
      <c r="D841" s="7"/>
      <c r="E841" s="11"/>
      <c r="F841" s="15"/>
      <c r="G841" s="15"/>
      <c r="H841" s="15"/>
      <c r="I841" s="15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8" x14ac:dyDescent="0.35">
      <c r="A842" s="7"/>
      <c r="B842" s="7"/>
      <c r="C842" s="7"/>
      <c r="D842" s="7"/>
      <c r="E842" s="11"/>
      <c r="F842" s="15"/>
      <c r="G842" s="15"/>
      <c r="H842" s="15"/>
      <c r="I842" s="15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8" x14ac:dyDescent="0.35">
      <c r="A843" s="7"/>
      <c r="B843" s="7"/>
      <c r="C843" s="7"/>
      <c r="D843" s="7"/>
      <c r="E843" s="11"/>
      <c r="F843" s="15"/>
      <c r="G843" s="15"/>
      <c r="H843" s="15"/>
      <c r="I843" s="15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8" x14ac:dyDescent="0.35">
      <c r="A844" s="7"/>
      <c r="B844" s="7"/>
      <c r="C844" s="7"/>
      <c r="D844" s="7"/>
      <c r="E844" s="11"/>
      <c r="F844" s="15"/>
      <c r="G844" s="15"/>
      <c r="H844" s="15"/>
      <c r="I844" s="15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8" x14ac:dyDescent="0.35">
      <c r="A845" s="7"/>
      <c r="B845" s="7"/>
      <c r="C845" s="7"/>
      <c r="D845" s="7"/>
      <c r="E845" s="11"/>
      <c r="F845" s="15"/>
      <c r="G845" s="15"/>
      <c r="H845" s="15"/>
      <c r="I845" s="15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8" x14ac:dyDescent="0.35">
      <c r="A846" s="7"/>
      <c r="B846" s="7"/>
      <c r="C846" s="7"/>
      <c r="D846" s="7"/>
      <c r="E846" s="11"/>
      <c r="F846" s="15"/>
      <c r="G846" s="15"/>
      <c r="H846" s="15"/>
      <c r="I846" s="15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8" x14ac:dyDescent="0.35">
      <c r="A847" s="7"/>
      <c r="B847" s="7"/>
      <c r="C847" s="7"/>
      <c r="D847" s="7"/>
      <c r="E847" s="11"/>
      <c r="F847" s="15"/>
      <c r="G847" s="15"/>
      <c r="H847" s="15"/>
      <c r="I847" s="15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8" x14ac:dyDescent="0.35">
      <c r="A848" s="7"/>
      <c r="B848" s="7"/>
      <c r="C848" s="7"/>
      <c r="D848" s="7"/>
      <c r="E848" s="11"/>
      <c r="F848" s="15"/>
      <c r="G848" s="15"/>
      <c r="H848" s="15"/>
      <c r="I848" s="15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8" x14ac:dyDescent="0.35">
      <c r="A849" s="7"/>
      <c r="B849" s="7"/>
      <c r="C849" s="7"/>
      <c r="D849" s="7"/>
      <c r="E849" s="11"/>
      <c r="F849" s="15"/>
      <c r="G849" s="15"/>
      <c r="H849" s="15"/>
      <c r="I849" s="15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8" x14ac:dyDescent="0.35">
      <c r="A850" s="7"/>
      <c r="B850" s="7"/>
      <c r="C850" s="7"/>
      <c r="D850" s="7"/>
      <c r="E850" s="11"/>
      <c r="F850" s="15"/>
      <c r="G850" s="15"/>
      <c r="H850" s="15"/>
      <c r="I850" s="15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8" x14ac:dyDescent="0.35">
      <c r="A851" s="7"/>
      <c r="B851" s="7"/>
      <c r="C851" s="7"/>
      <c r="D851" s="7"/>
      <c r="E851" s="11"/>
      <c r="F851" s="15"/>
      <c r="G851" s="15"/>
      <c r="H851" s="15"/>
      <c r="I851" s="15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8" x14ac:dyDescent="0.35">
      <c r="A852" s="7"/>
      <c r="B852" s="7"/>
      <c r="C852" s="7"/>
      <c r="D852" s="7"/>
      <c r="E852" s="11"/>
      <c r="F852" s="15"/>
      <c r="G852" s="15"/>
      <c r="H852" s="15"/>
      <c r="I852" s="15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8" x14ac:dyDescent="0.35">
      <c r="A853" s="7"/>
      <c r="B853" s="7"/>
      <c r="C853" s="7"/>
      <c r="D853" s="7"/>
      <c r="E853" s="11"/>
      <c r="F853" s="15"/>
      <c r="G853" s="15"/>
      <c r="H853" s="15"/>
      <c r="I853" s="15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8" x14ac:dyDescent="0.35">
      <c r="A854" s="7"/>
      <c r="B854" s="7"/>
      <c r="C854" s="7"/>
      <c r="D854" s="7"/>
      <c r="E854" s="11"/>
      <c r="F854" s="15"/>
      <c r="G854" s="15"/>
      <c r="H854" s="15"/>
      <c r="I854" s="15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8" x14ac:dyDescent="0.35">
      <c r="A855" s="7"/>
      <c r="B855" s="7"/>
      <c r="C855" s="7"/>
      <c r="D855" s="7"/>
      <c r="E855" s="11"/>
      <c r="F855" s="15"/>
      <c r="G855" s="15"/>
      <c r="H855" s="15"/>
      <c r="I855" s="15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8" x14ac:dyDescent="0.35">
      <c r="A856" s="7"/>
      <c r="B856" s="7"/>
      <c r="C856" s="7"/>
      <c r="D856" s="7"/>
      <c r="E856" s="11"/>
      <c r="F856" s="15"/>
      <c r="G856" s="15"/>
      <c r="H856" s="15"/>
      <c r="I856" s="15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8" x14ac:dyDescent="0.35">
      <c r="A857" s="7"/>
      <c r="B857" s="7"/>
      <c r="C857" s="7"/>
      <c r="D857" s="7"/>
      <c r="E857" s="11"/>
      <c r="F857" s="15"/>
      <c r="G857" s="15"/>
      <c r="H857" s="15"/>
      <c r="I857" s="15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8" x14ac:dyDescent="0.35">
      <c r="A858" s="7"/>
      <c r="B858" s="7"/>
      <c r="C858" s="7"/>
      <c r="D858" s="7"/>
      <c r="E858" s="11"/>
      <c r="F858" s="15"/>
      <c r="G858" s="15"/>
      <c r="H858" s="15"/>
      <c r="I858" s="15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8" x14ac:dyDescent="0.35">
      <c r="A859" s="7"/>
      <c r="B859" s="7"/>
      <c r="C859" s="7"/>
      <c r="D859" s="7"/>
      <c r="E859" s="11"/>
      <c r="F859" s="15"/>
      <c r="G859" s="15"/>
      <c r="H859" s="15"/>
      <c r="I859" s="15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8" x14ac:dyDescent="0.35">
      <c r="A860" s="7"/>
      <c r="B860" s="7"/>
      <c r="C860" s="7"/>
      <c r="D860" s="7"/>
      <c r="E860" s="11"/>
      <c r="F860" s="15"/>
      <c r="G860" s="15"/>
      <c r="H860" s="15"/>
      <c r="I860" s="15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8" x14ac:dyDescent="0.35">
      <c r="A861" s="7"/>
      <c r="B861" s="7"/>
      <c r="C861" s="7"/>
      <c r="D861" s="7"/>
      <c r="E861" s="11"/>
      <c r="F861" s="15"/>
      <c r="G861" s="15"/>
      <c r="H861" s="15"/>
      <c r="I861" s="15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8" x14ac:dyDescent="0.35">
      <c r="A862" s="7"/>
      <c r="B862" s="7"/>
      <c r="C862" s="7"/>
      <c r="D862" s="7"/>
      <c r="E862" s="11"/>
      <c r="F862" s="15"/>
      <c r="G862" s="15"/>
      <c r="H862" s="15"/>
      <c r="I862" s="15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8" x14ac:dyDescent="0.35">
      <c r="A863" s="7"/>
      <c r="B863" s="7"/>
      <c r="C863" s="7"/>
      <c r="D863" s="7"/>
      <c r="E863" s="11"/>
      <c r="F863" s="15"/>
      <c r="G863" s="15"/>
      <c r="H863" s="15"/>
      <c r="I863" s="15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8" x14ac:dyDescent="0.35">
      <c r="A864" s="7"/>
      <c r="B864" s="7"/>
      <c r="C864" s="7"/>
      <c r="D864" s="7"/>
      <c r="E864" s="11"/>
      <c r="F864" s="15"/>
      <c r="G864" s="15"/>
      <c r="H864" s="15"/>
      <c r="I864" s="15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8" x14ac:dyDescent="0.35">
      <c r="A865" s="7"/>
      <c r="B865" s="7"/>
      <c r="C865" s="7"/>
      <c r="D865" s="7"/>
      <c r="E865" s="11"/>
      <c r="F865" s="15"/>
      <c r="G865" s="15"/>
      <c r="H865" s="15"/>
      <c r="I865" s="15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8" x14ac:dyDescent="0.35">
      <c r="A866" s="7"/>
      <c r="B866" s="7"/>
      <c r="C866" s="7"/>
      <c r="D866" s="7"/>
      <c r="E866" s="11"/>
      <c r="F866" s="15"/>
      <c r="G866" s="15"/>
      <c r="H866" s="15"/>
      <c r="I866" s="15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8" x14ac:dyDescent="0.35">
      <c r="A867" s="7"/>
      <c r="B867" s="7"/>
      <c r="C867" s="7"/>
      <c r="D867" s="7"/>
      <c r="E867" s="11"/>
      <c r="F867" s="15"/>
      <c r="G867" s="15"/>
      <c r="H867" s="15"/>
      <c r="I867" s="15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8" x14ac:dyDescent="0.35">
      <c r="A868" s="7"/>
      <c r="B868" s="7"/>
      <c r="C868" s="7"/>
      <c r="D868" s="7"/>
      <c r="E868" s="11"/>
      <c r="F868" s="15"/>
      <c r="G868" s="15"/>
      <c r="H868" s="15"/>
      <c r="I868" s="15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8" x14ac:dyDescent="0.35">
      <c r="A869" s="7"/>
      <c r="B869" s="7"/>
      <c r="C869" s="7"/>
      <c r="D869" s="7"/>
      <c r="E869" s="11"/>
      <c r="F869" s="15"/>
      <c r="G869" s="15"/>
      <c r="H869" s="15"/>
      <c r="I869" s="15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8" x14ac:dyDescent="0.35">
      <c r="A870" s="7"/>
      <c r="B870" s="7"/>
      <c r="C870" s="7"/>
      <c r="D870" s="7"/>
      <c r="E870" s="11"/>
      <c r="F870" s="15"/>
      <c r="G870" s="15"/>
      <c r="H870" s="15"/>
      <c r="I870" s="15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8" x14ac:dyDescent="0.35">
      <c r="A871" s="7"/>
      <c r="B871" s="7"/>
      <c r="C871" s="7"/>
      <c r="D871" s="7"/>
      <c r="E871" s="11"/>
      <c r="F871" s="15"/>
      <c r="G871" s="15"/>
      <c r="H871" s="15"/>
      <c r="I871" s="15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8" x14ac:dyDescent="0.35">
      <c r="A872" s="7"/>
      <c r="B872" s="7"/>
      <c r="C872" s="7"/>
      <c r="D872" s="7"/>
      <c r="E872" s="11"/>
      <c r="F872" s="15"/>
      <c r="G872" s="15"/>
      <c r="H872" s="15"/>
      <c r="I872" s="15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8" x14ac:dyDescent="0.35">
      <c r="A873" s="7"/>
      <c r="B873" s="7"/>
      <c r="C873" s="7"/>
      <c r="D873" s="7"/>
      <c r="E873" s="11"/>
      <c r="F873" s="15"/>
      <c r="G873" s="15"/>
      <c r="H873" s="15"/>
      <c r="I873" s="15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8" x14ac:dyDescent="0.35">
      <c r="A874" s="7"/>
      <c r="B874" s="7"/>
      <c r="C874" s="7"/>
      <c r="D874" s="7"/>
      <c r="E874" s="11"/>
      <c r="F874" s="15"/>
      <c r="G874" s="15"/>
      <c r="H874" s="15"/>
      <c r="I874" s="15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8" x14ac:dyDescent="0.35">
      <c r="A875" s="7"/>
      <c r="B875" s="7"/>
      <c r="C875" s="7"/>
      <c r="D875" s="7"/>
      <c r="E875" s="11"/>
      <c r="F875" s="15"/>
      <c r="G875" s="15"/>
      <c r="H875" s="15"/>
      <c r="I875" s="15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8" x14ac:dyDescent="0.35">
      <c r="A876" s="7"/>
      <c r="B876" s="7"/>
      <c r="C876" s="7"/>
      <c r="D876" s="7"/>
      <c r="E876" s="11"/>
      <c r="F876" s="15"/>
      <c r="G876" s="15"/>
      <c r="H876" s="15"/>
      <c r="I876" s="15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8" x14ac:dyDescent="0.35">
      <c r="A877" s="7"/>
      <c r="B877" s="7"/>
      <c r="C877" s="7"/>
      <c r="D877" s="7"/>
      <c r="E877" s="11"/>
      <c r="F877" s="15"/>
      <c r="G877" s="15"/>
      <c r="H877" s="15"/>
      <c r="I877" s="15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8" x14ac:dyDescent="0.35">
      <c r="A878" s="7"/>
      <c r="B878" s="7"/>
      <c r="C878" s="7"/>
      <c r="D878" s="7"/>
      <c r="E878" s="11"/>
      <c r="F878" s="15"/>
      <c r="G878" s="15"/>
      <c r="H878" s="15"/>
      <c r="I878" s="15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8" x14ac:dyDescent="0.35">
      <c r="A879" s="7"/>
      <c r="B879" s="7"/>
      <c r="C879" s="7"/>
      <c r="D879" s="7"/>
      <c r="E879" s="11"/>
      <c r="F879" s="15"/>
      <c r="G879" s="15"/>
      <c r="H879" s="15"/>
      <c r="I879" s="15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8" x14ac:dyDescent="0.35">
      <c r="A880" s="7"/>
      <c r="B880" s="7"/>
      <c r="C880" s="7"/>
      <c r="D880" s="7"/>
      <c r="E880" s="11"/>
      <c r="F880" s="15"/>
      <c r="G880" s="15"/>
      <c r="H880" s="15"/>
      <c r="I880" s="15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8" x14ac:dyDescent="0.35">
      <c r="A881" s="7"/>
      <c r="B881" s="7"/>
      <c r="C881" s="7"/>
      <c r="D881" s="7"/>
      <c r="E881" s="11"/>
      <c r="F881" s="15"/>
      <c r="G881" s="15"/>
      <c r="H881" s="15"/>
      <c r="I881" s="15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8" x14ac:dyDescent="0.35">
      <c r="A882" s="7"/>
      <c r="B882" s="7"/>
      <c r="C882" s="7"/>
      <c r="D882" s="7"/>
      <c r="E882" s="11"/>
      <c r="F882" s="15"/>
      <c r="G882" s="15"/>
      <c r="H882" s="15"/>
      <c r="I882" s="15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8" x14ac:dyDescent="0.35">
      <c r="A883" s="7"/>
      <c r="B883" s="7"/>
      <c r="C883" s="7"/>
      <c r="D883" s="7"/>
      <c r="E883" s="11"/>
      <c r="F883" s="15"/>
      <c r="G883" s="15"/>
      <c r="H883" s="15"/>
      <c r="I883" s="15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8" x14ac:dyDescent="0.35">
      <c r="A884" s="7"/>
      <c r="B884" s="7"/>
      <c r="C884" s="7"/>
      <c r="D884" s="7"/>
      <c r="E884" s="11"/>
      <c r="F884" s="15"/>
      <c r="G884" s="15"/>
      <c r="H884" s="15"/>
      <c r="I884" s="15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8" x14ac:dyDescent="0.35">
      <c r="A885" s="7"/>
      <c r="B885" s="7"/>
      <c r="C885" s="7"/>
      <c r="D885" s="7"/>
      <c r="E885" s="11"/>
      <c r="F885" s="15"/>
      <c r="G885" s="15"/>
      <c r="H885" s="15"/>
      <c r="I885" s="15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8" x14ac:dyDescent="0.35">
      <c r="A886" s="7"/>
      <c r="B886" s="7"/>
      <c r="C886" s="7"/>
      <c r="D886" s="7"/>
      <c r="E886" s="11"/>
      <c r="F886" s="15"/>
      <c r="G886" s="15"/>
      <c r="H886" s="15"/>
      <c r="I886" s="15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8" x14ac:dyDescent="0.35">
      <c r="A887" s="7"/>
      <c r="B887" s="7"/>
      <c r="C887" s="7"/>
      <c r="D887" s="7"/>
      <c r="E887" s="11"/>
      <c r="F887" s="15"/>
      <c r="G887" s="15"/>
      <c r="H887" s="15"/>
      <c r="I887" s="15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8" x14ac:dyDescent="0.35">
      <c r="A888" s="7"/>
      <c r="B888" s="7"/>
      <c r="C888" s="7"/>
      <c r="D888" s="7"/>
      <c r="E888" s="11"/>
      <c r="F888" s="15"/>
      <c r="G888" s="15"/>
      <c r="H888" s="15"/>
      <c r="I888" s="15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8" x14ac:dyDescent="0.35">
      <c r="A889" s="7"/>
      <c r="B889" s="7"/>
      <c r="C889" s="7"/>
      <c r="D889" s="7"/>
      <c r="E889" s="11"/>
      <c r="F889" s="15"/>
      <c r="G889" s="15"/>
      <c r="H889" s="15"/>
      <c r="I889" s="15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8" x14ac:dyDescent="0.35">
      <c r="A890" s="7"/>
      <c r="B890" s="7"/>
      <c r="C890" s="7"/>
      <c r="D890" s="7"/>
      <c r="E890" s="11"/>
      <c r="F890" s="15"/>
      <c r="G890" s="15"/>
      <c r="H890" s="15"/>
      <c r="I890" s="15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8" x14ac:dyDescent="0.35">
      <c r="A891" s="7"/>
      <c r="B891" s="7"/>
      <c r="C891" s="7"/>
      <c r="D891" s="7"/>
      <c r="E891" s="11"/>
      <c r="F891" s="15"/>
      <c r="G891" s="15"/>
      <c r="H891" s="15"/>
      <c r="I891" s="15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8" x14ac:dyDescent="0.35">
      <c r="A892" s="7"/>
      <c r="B892" s="7"/>
      <c r="C892" s="7"/>
      <c r="D892" s="7"/>
      <c r="E892" s="11"/>
      <c r="F892" s="15"/>
      <c r="G892" s="15"/>
      <c r="H892" s="15"/>
      <c r="I892" s="15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8" x14ac:dyDescent="0.35">
      <c r="A893" s="7"/>
      <c r="B893" s="7"/>
      <c r="C893" s="7"/>
      <c r="D893" s="7"/>
      <c r="E893" s="11"/>
      <c r="F893" s="15"/>
      <c r="G893" s="15"/>
      <c r="H893" s="15"/>
      <c r="I893" s="15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8" x14ac:dyDescent="0.35">
      <c r="A894" s="7"/>
      <c r="B894" s="7"/>
      <c r="C894" s="7"/>
      <c r="D894" s="7"/>
      <c r="E894" s="11"/>
      <c r="F894" s="15"/>
      <c r="G894" s="15"/>
      <c r="H894" s="15"/>
      <c r="I894" s="15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8" x14ac:dyDescent="0.35">
      <c r="A895" s="7"/>
      <c r="B895" s="7"/>
      <c r="C895" s="7"/>
      <c r="D895" s="7"/>
      <c r="E895" s="11"/>
      <c r="F895" s="15"/>
      <c r="G895" s="15"/>
      <c r="H895" s="15"/>
      <c r="I895" s="15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8" x14ac:dyDescent="0.35">
      <c r="A896" s="7"/>
      <c r="B896" s="7"/>
      <c r="C896" s="7"/>
      <c r="D896" s="7"/>
      <c r="E896" s="11"/>
      <c r="F896" s="15"/>
      <c r="G896" s="15"/>
      <c r="H896" s="15"/>
      <c r="I896" s="15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8" x14ac:dyDescent="0.35">
      <c r="A897" s="7"/>
      <c r="B897" s="7"/>
      <c r="C897" s="7"/>
      <c r="D897" s="7"/>
      <c r="E897" s="11"/>
      <c r="F897" s="15"/>
      <c r="G897" s="15"/>
      <c r="H897" s="15"/>
      <c r="I897" s="15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8" x14ac:dyDescent="0.35">
      <c r="A898" s="7"/>
      <c r="B898" s="7"/>
      <c r="C898" s="7"/>
      <c r="D898" s="7"/>
      <c r="E898" s="11"/>
      <c r="F898" s="15"/>
      <c r="G898" s="15"/>
      <c r="H898" s="15"/>
      <c r="I898" s="15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8" x14ac:dyDescent="0.35">
      <c r="A899" s="7"/>
      <c r="B899" s="7"/>
      <c r="C899" s="7"/>
      <c r="D899" s="7"/>
      <c r="E899" s="11"/>
      <c r="F899" s="15"/>
      <c r="G899" s="15"/>
      <c r="H899" s="15"/>
      <c r="I899" s="15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8" x14ac:dyDescent="0.35">
      <c r="A900" s="7"/>
      <c r="B900" s="7"/>
      <c r="C900" s="7"/>
      <c r="D900" s="7"/>
      <c r="E900" s="11"/>
      <c r="F900" s="15"/>
      <c r="G900" s="15"/>
      <c r="H900" s="15"/>
      <c r="I900" s="15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8" x14ac:dyDescent="0.35">
      <c r="A901" s="7"/>
      <c r="B901" s="7"/>
      <c r="C901" s="7"/>
      <c r="D901" s="7"/>
      <c r="E901" s="11"/>
      <c r="F901" s="15"/>
      <c r="G901" s="15"/>
      <c r="H901" s="15"/>
      <c r="I901" s="15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8" x14ac:dyDescent="0.35">
      <c r="A902" s="7"/>
      <c r="B902" s="7"/>
      <c r="C902" s="7"/>
      <c r="D902" s="7"/>
      <c r="E902" s="11"/>
      <c r="F902" s="15"/>
      <c r="G902" s="15"/>
      <c r="H902" s="15"/>
      <c r="I902" s="15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8" x14ac:dyDescent="0.35">
      <c r="A903" s="7"/>
      <c r="B903" s="7"/>
      <c r="C903" s="7"/>
      <c r="D903" s="7"/>
      <c r="E903" s="11"/>
      <c r="F903" s="15"/>
      <c r="G903" s="15"/>
      <c r="H903" s="15"/>
      <c r="I903" s="15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8" x14ac:dyDescent="0.35">
      <c r="A904" s="7"/>
      <c r="B904" s="7"/>
      <c r="C904" s="7"/>
      <c r="D904" s="7"/>
      <c r="E904" s="11"/>
      <c r="F904" s="15"/>
      <c r="G904" s="15"/>
      <c r="H904" s="15"/>
      <c r="I904" s="15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8" x14ac:dyDescent="0.35">
      <c r="A905" s="7"/>
      <c r="B905" s="7"/>
      <c r="C905" s="7"/>
      <c r="D905" s="7"/>
      <c r="E905" s="11"/>
      <c r="F905" s="15"/>
      <c r="G905" s="15"/>
      <c r="H905" s="15"/>
      <c r="I905" s="15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8" x14ac:dyDescent="0.35">
      <c r="A906" s="7"/>
      <c r="B906" s="7"/>
      <c r="C906" s="7"/>
      <c r="D906" s="7"/>
      <c r="E906" s="11"/>
      <c r="F906" s="15"/>
      <c r="G906" s="15"/>
      <c r="H906" s="15"/>
      <c r="I906" s="15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8" x14ac:dyDescent="0.35">
      <c r="A907" s="7"/>
      <c r="B907" s="7"/>
      <c r="C907" s="7"/>
      <c r="D907" s="7"/>
      <c r="E907" s="11"/>
      <c r="F907" s="15"/>
      <c r="G907" s="15"/>
      <c r="H907" s="15"/>
      <c r="I907" s="15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8" x14ac:dyDescent="0.35">
      <c r="A908" s="7"/>
      <c r="B908" s="7"/>
      <c r="C908" s="7"/>
      <c r="D908" s="7"/>
      <c r="E908" s="11"/>
      <c r="F908" s="15"/>
      <c r="G908" s="15"/>
      <c r="H908" s="15"/>
      <c r="I908" s="15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8" x14ac:dyDescent="0.35">
      <c r="A909" s="7"/>
      <c r="B909" s="7"/>
      <c r="C909" s="7"/>
      <c r="D909" s="7"/>
      <c r="E909" s="11"/>
      <c r="F909" s="15"/>
      <c r="G909" s="15"/>
      <c r="H909" s="15"/>
      <c r="I909" s="15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8" x14ac:dyDescent="0.35">
      <c r="A910" s="7"/>
      <c r="B910" s="7"/>
      <c r="C910" s="7"/>
      <c r="D910" s="7"/>
      <c r="E910" s="11"/>
      <c r="F910" s="15"/>
      <c r="G910" s="15"/>
      <c r="H910" s="15"/>
      <c r="I910" s="15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8" x14ac:dyDescent="0.35">
      <c r="A911" s="7"/>
      <c r="B911" s="7"/>
      <c r="C911" s="7"/>
      <c r="D911" s="7"/>
      <c r="E911" s="11"/>
      <c r="F911" s="15"/>
      <c r="G911" s="15"/>
      <c r="H911" s="15"/>
      <c r="I911" s="15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8" x14ac:dyDescent="0.35">
      <c r="A912" s="7"/>
      <c r="B912" s="7"/>
      <c r="C912" s="7"/>
      <c r="D912" s="7"/>
      <c r="E912" s="11"/>
      <c r="F912" s="15"/>
      <c r="G912" s="15"/>
      <c r="H912" s="15"/>
      <c r="I912" s="15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8" x14ac:dyDescent="0.35">
      <c r="A913" s="7"/>
      <c r="B913" s="7"/>
      <c r="C913" s="7"/>
      <c r="D913" s="7"/>
      <c r="E913" s="11"/>
      <c r="F913" s="15"/>
      <c r="G913" s="15"/>
      <c r="H913" s="15"/>
      <c r="I913" s="15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8" x14ac:dyDescent="0.35">
      <c r="A914" s="7"/>
      <c r="B914" s="7"/>
      <c r="C914" s="7"/>
      <c r="D914" s="7"/>
      <c r="E914" s="11"/>
      <c r="F914" s="15"/>
      <c r="G914" s="15"/>
      <c r="H914" s="15"/>
      <c r="I914" s="15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8" x14ac:dyDescent="0.35">
      <c r="A915" s="7"/>
      <c r="B915" s="7"/>
      <c r="C915" s="7"/>
      <c r="D915" s="7"/>
      <c r="E915" s="11"/>
      <c r="F915" s="15"/>
      <c r="G915" s="15"/>
      <c r="H915" s="15"/>
      <c r="I915" s="15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8" x14ac:dyDescent="0.35">
      <c r="A916" s="7"/>
      <c r="B916" s="7"/>
      <c r="C916" s="7"/>
      <c r="D916" s="7"/>
      <c r="E916" s="11"/>
      <c r="F916" s="15"/>
      <c r="G916" s="15"/>
      <c r="H916" s="15"/>
      <c r="I916" s="15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8" x14ac:dyDescent="0.35">
      <c r="A917" s="7"/>
      <c r="B917" s="7"/>
      <c r="C917" s="7"/>
      <c r="D917" s="7"/>
      <c r="E917" s="11"/>
      <c r="F917" s="15"/>
      <c r="G917" s="15"/>
      <c r="H917" s="15"/>
      <c r="I917" s="15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8" x14ac:dyDescent="0.35">
      <c r="A918" s="7"/>
      <c r="B918" s="7"/>
      <c r="C918" s="7"/>
      <c r="D918" s="7"/>
      <c r="E918" s="11"/>
      <c r="F918" s="15"/>
      <c r="G918" s="15"/>
      <c r="H918" s="15"/>
      <c r="I918" s="15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8" x14ac:dyDescent="0.35">
      <c r="A919" s="7"/>
      <c r="B919" s="7"/>
      <c r="C919" s="7"/>
      <c r="D919" s="7"/>
      <c r="E919" s="11"/>
      <c r="F919" s="15"/>
      <c r="G919" s="15"/>
      <c r="H919" s="15"/>
      <c r="I919" s="15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8" x14ac:dyDescent="0.35">
      <c r="A920" s="7"/>
      <c r="B920" s="7"/>
      <c r="C920" s="7"/>
      <c r="D920" s="7"/>
      <c r="E920" s="11"/>
      <c r="F920" s="15"/>
      <c r="G920" s="15"/>
      <c r="H920" s="15"/>
      <c r="I920" s="15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8" x14ac:dyDescent="0.35">
      <c r="A921" s="7"/>
      <c r="B921" s="7"/>
      <c r="C921" s="7"/>
      <c r="D921" s="7"/>
      <c r="E921" s="11"/>
      <c r="F921" s="15"/>
      <c r="G921" s="15"/>
      <c r="H921" s="15"/>
      <c r="I921" s="15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8" x14ac:dyDescent="0.35">
      <c r="A922" s="7"/>
      <c r="B922" s="7"/>
      <c r="C922" s="7"/>
      <c r="D922" s="7"/>
      <c r="E922" s="11"/>
      <c r="F922" s="15"/>
      <c r="G922" s="15"/>
      <c r="H922" s="15"/>
      <c r="I922" s="15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8" x14ac:dyDescent="0.35">
      <c r="A923" s="7"/>
      <c r="B923" s="7"/>
      <c r="C923" s="7"/>
      <c r="D923" s="7"/>
      <c r="E923" s="11"/>
      <c r="F923" s="15"/>
      <c r="G923" s="15"/>
      <c r="H923" s="15"/>
      <c r="I923" s="15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8" x14ac:dyDescent="0.35">
      <c r="A924" s="7"/>
      <c r="B924" s="7"/>
      <c r="C924" s="7"/>
      <c r="D924" s="7"/>
      <c r="E924" s="11"/>
      <c r="F924" s="15"/>
      <c r="G924" s="15"/>
      <c r="H924" s="15"/>
      <c r="I924" s="15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8" x14ac:dyDescent="0.35">
      <c r="A925" s="7"/>
      <c r="B925" s="7"/>
      <c r="C925" s="7"/>
      <c r="D925" s="7"/>
      <c r="E925" s="11"/>
      <c r="F925" s="15"/>
      <c r="G925" s="15"/>
      <c r="H925" s="15"/>
      <c r="I925" s="15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8" x14ac:dyDescent="0.35">
      <c r="A926" s="7"/>
      <c r="B926" s="7"/>
      <c r="C926" s="7"/>
      <c r="D926" s="7"/>
      <c r="E926" s="11"/>
      <c r="F926" s="15"/>
      <c r="G926" s="15"/>
      <c r="H926" s="15"/>
      <c r="I926" s="15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8" x14ac:dyDescent="0.35">
      <c r="A927" s="7"/>
      <c r="B927" s="7"/>
      <c r="C927" s="7"/>
      <c r="D927" s="7"/>
      <c r="E927" s="11"/>
      <c r="F927" s="15"/>
      <c r="G927" s="15"/>
      <c r="H927" s="15"/>
      <c r="I927" s="15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8" x14ac:dyDescent="0.35">
      <c r="A928" s="7"/>
      <c r="B928" s="7"/>
      <c r="C928" s="7"/>
      <c r="D928" s="7"/>
      <c r="E928" s="11"/>
      <c r="F928" s="15"/>
      <c r="G928" s="15"/>
      <c r="H928" s="15"/>
      <c r="I928" s="15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8" x14ac:dyDescent="0.35">
      <c r="A929" s="7"/>
      <c r="B929" s="7"/>
      <c r="C929" s="7"/>
      <c r="D929" s="7"/>
      <c r="E929" s="11"/>
      <c r="F929" s="15"/>
      <c r="G929" s="15"/>
      <c r="H929" s="15"/>
      <c r="I929" s="15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8" x14ac:dyDescent="0.35">
      <c r="A930" s="7"/>
      <c r="B930" s="7"/>
      <c r="C930" s="7"/>
      <c r="D930" s="7"/>
      <c r="E930" s="11"/>
      <c r="F930" s="15"/>
      <c r="G930" s="15"/>
      <c r="H930" s="15"/>
      <c r="I930" s="15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8" x14ac:dyDescent="0.35">
      <c r="A931" s="7"/>
      <c r="B931" s="7"/>
      <c r="C931" s="7"/>
      <c r="D931" s="7"/>
      <c r="E931" s="11"/>
      <c r="F931" s="15"/>
      <c r="G931" s="15"/>
      <c r="H931" s="15"/>
      <c r="I931" s="15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8" x14ac:dyDescent="0.35">
      <c r="A932" s="7"/>
      <c r="B932" s="7"/>
      <c r="C932" s="7"/>
      <c r="D932" s="7"/>
      <c r="E932" s="11"/>
      <c r="F932" s="15"/>
      <c r="G932" s="15"/>
      <c r="H932" s="15"/>
      <c r="I932" s="15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8" x14ac:dyDescent="0.35">
      <c r="A933" s="7"/>
      <c r="B933" s="7"/>
      <c r="C933" s="7"/>
      <c r="D933" s="7"/>
      <c r="E933" s="11"/>
      <c r="F933" s="15"/>
      <c r="G933" s="15"/>
      <c r="H933" s="15"/>
      <c r="I933" s="15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8" x14ac:dyDescent="0.35">
      <c r="A934" s="7"/>
      <c r="B934" s="7"/>
      <c r="C934" s="7"/>
      <c r="D934" s="7"/>
      <c r="E934" s="11"/>
      <c r="F934" s="15"/>
      <c r="G934" s="15"/>
      <c r="H934" s="15"/>
      <c r="I934" s="15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8" x14ac:dyDescent="0.35">
      <c r="A935" s="7"/>
      <c r="B935" s="7"/>
      <c r="C935" s="7"/>
      <c r="D935" s="7"/>
      <c r="E935" s="11"/>
      <c r="F935" s="15"/>
      <c r="G935" s="15"/>
      <c r="H935" s="15"/>
      <c r="I935" s="15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8" x14ac:dyDescent="0.35">
      <c r="A936" s="7"/>
      <c r="B936" s="7"/>
      <c r="C936" s="7"/>
      <c r="D936" s="7"/>
      <c r="E936" s="11"/>
      <c r="F936" s="15"/>
      <c r="G936" s="15"/>
      <c r="H936" s="15"/>
      <c r="I936" s="15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8" x14ac:dyDescent="0.35">
      <c r="A937" s="7"/>
      <c r="B937" s="7"/>
      <c r="C937" s="7"/>
      <c r="D937" s="7"/>
      <c r="E937" s="11"/>
      <c r="F937" s="15"/>
      <c r="G937" s="15"/>
      <c r="H937" s="15"/>
      <c r="I937" s="15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8" x14ac:dyDescent="0.35">
      <c r="A938" s="7"/>
      <c r="B938" s="7"/>
      <c r="C938" s="7"/>
      <c r="D938" s="7"/>
      <c r="E938" s="11"/>
      <c r="F938" s="15"/>
      <c r="G938" s="15"/>
      <c r="H938" s="15"/>
      <c r="I938" s="15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8" x14ac:dyDescent="0.35">
      <c r="A939" s="7"/>
      <c r="B939" s="7"/>
      <c r="C939" s="7"/>
      <c r="D939" s="7"/>
      <c r="E939" s="11"/>
      <c r="F939" s="15"/>
      <c r="G939" s="15"/>
      <c r="H939" s="15"/>
      <c r="I939" s="15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8" x14ac:dyDescent="0.35">
      <c r="A940" s="7"/>
      <c r="B940" s="7"/>
      <c r="C940" s="7"/>
      <c r="D940" s="7"/>
      <c r="E940" s="11"/>
      <c r="F940" s="15"/>
      <c r="G940" s="15"/>
      <c r="H940" s="15"/>
      <c r="I940" s="15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8" x14ac:dyDescent="0.35">
      <c r="A941" s="7"/>
      <c r="B941" s="7"/>
      <c r="C941" s="7"/>
      <c r="D941" s="7"/>
      <c r="E941" s="11"/>
      <c r="F941" s="15"/>
      <c r="G941" s="15"/>
      <c r="H941" s="15"/>
      <c r="I941" s="15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8" x14ac:dyDescent="0.35">
      <c r="A942" s="7"/>
      <c r="B942" s="7"/>
      <c r="C942" s="7"/>
      <c r="D942" s="7"/>
      <c r="E942" s="11"/>
      <c r="F942" s="15"/>
      <c r="G942" s="15"/>
      <c r="H942" s="15"/>
      <c r="I942" s="15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8" x14ac:dyDescent="0.35">
      <c r="A943" s="7"/>
      <c r="B943" s="7"/>
      <c r="C943" s="7"/>
      <c r="D943" s="7"/>
      <c r="E943" s="11"/>
      <c r="F943" s="15"/>
      <c r="G943" s="15"/>
      <c r="H943" s="15"/>
      <c r="I943" s="15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8" x14ac:dyDescent="0.35">
      <c r="A944" s="7"/>
      <c r="B944" s="7"/>
      <c r="C944" s="7"/>
      <c r="D944" s="7"/>
      <c r="E944" s="11"/>
      <c r="F944" s="15"/>
      <c r="G944" s="15"/>
      <c r="H944" s="15"/>
      <c r="I944" s="15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8" x14ac:dyDescent="0.35">
      <c r="A945" s="7"/>
      <c r="B945" s="7"/>
      <c r="C945" s="7"/>
      <c r="D945" s="7"/>
      <c r="E945" s="11"/>
      <c r="F945" s="15"/>
      <c r="G945" s="15"/>
      <c r="H945" s="15"/>
      <c r="I945" s="15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8" x14ac:dyDescent="0.35">
      <c r="A946" s="7"/>
      <c r="B946" s="7"/>
      <c r="C946" s="7"/>
      <c r="D946" s="7"/>
      <c r="E946" s="11"/>
      <c r="F946" s="15"/>
      <c r="G946" s="15"/>
      <c r="H946" s="15"/>
      <c r="I946" s="15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8" x14ac:dyDescent="0.35">
      <c r="A947" s="7"/>
      <c r="B947" s="7"/>
      <c r="C947" s="7"/>
      <c r="D947" s="7"/>
      <c r="E947" s="11"/>
      <c r="F947" s="15"/>
      <c r="G947" s="15"/>
      <c r="H947" s="15"/>
      <c r="I947" s="15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8" x14ac:dyDescent="0.35">
      <c r="A948" s="7"/>
      <c r="B948" s="7"/>
      <c r="C948" s="7"/>
      <c r="D948" s="7"/>
      <c r="E948" s="11"/>
      <c r="F948" s="15"/>
      <c r="G948" s="15"/>
      <c r="H948" s="15"/>
      <c r="I948" s="15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8" x14ac:dyDescent="0.35">
      <c r="A949" s="7"/>
      <c r="B949" s="7"/>
      <c r="C949" s="7"/>
      <c r="D949" s="7"/>
      <c r="E949" s="11"/>
      <c r="F949" s="15"/>
      <c r="G949" s="15"/>
      <c r="H949" s="15"/>
      <c r="I949" s="15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8" x14ac:dyDescent="0.35">
      <c r="A950" s="7"/>
      <c r="B950" s="7"/>
      <c r="C950" s="7"/>
      <c r="D950" s="7"/>
      <c r="E950" s="11"/>
      <c r="F950" s="15"/>
      <c r="G950" s="15"/>
      <c r="H950" s="15"/>
      <c r="I950" s="15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8" x14ac:dyDescent="0.35">
      <c r="A951" s="7"/>
      <c r="B951" s="7"/>
      <c r="C951" s="7"/>
      <c r="D951" s="7"/>
      <c r="E951" s="11"/>
      <c r="F951" s="15"/>
      <c r="G951" s="15"/>
      <c r="H951" s="15"/>
      <c r="I951" s="15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8" x14ac:dyDescent="0.35">
      <c r="A952" s="7"/>
      <c r="B952" s="7"/>
      <c r="C952" s="7"/>
      <c r="D952" s="7"/>
      <c r="E952" s="11"/>
      <c r="F952" s="15"/>
      <c r="G952" s="15"/>
      <c r="H952" s="15"/>
      <c r="I952" s="15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8" x14ac:dyDescent="0.35">
      <c r="A953" s="7"/>
      <c r="B953" s="7"/>
      <c r="C953" s="7"/>
      <c r="D953" s="7"/>
      <c r="E953" s="11"/>
      <c r="F953" s="15"/>
      <c r="G953" s="15"/>
      <c r="H953" s="15"/>
      <c r="I953" s="15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8" x14ac:dyDescent="0.35">
      <c r="A954" s="7"/>
      <c r="B954" s="7"/>
      <c r="C954" s="7"/>
      <c r="D954" s="7"/>
      <c r="E954" s="11"/>
      <c r="F954" s="15"/>
      <c r="G954" s="15"/>
      <c r="H954" s="15"/>
      <c r="I954" s="15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8" x14ac:dyDescent="0.35">
      <c r="A955" s="7"/>
      <c r="B955" s="7"/>
      <c r="C955" s="7"/>
      <c r="D955" s="7"/>
      <c r="E955" s="11"/>
      <c r="F955" s="15"/>
      <c r="G955" s="15"/>
      <c r="H955" s="15"/>
      <c r="I955" s="15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8" x14ac:dyDescent="0.35">
      <c r="A956" s="7"/>
      <c r="B956" s="7"/>
      <c r="C956" s="7"/>
      <c r="D956" s="7"/>
      <c r="E956" s="11"/>
      <c r="F956" s="15"/>
      <c r="G956" s="15"/>
      <c r="H956" s="15"/>
      <c r="I956" s="15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8" x14ac:dyDescent="0.35">
      <c r="A957" s="7"/>
      <c r="B957" s="7"/>
      <c r="C957" s="7"/>
      <c r="D957" s="7"/>
      <c r="E957" s="11"/>
      <c r="F957" s="15"/>
      <c r="G957" s="15"/>
      <c r="H957" s="15"/>
      <c r="I957" s="15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8" x14ac:dyDescent="0.35">
      <c r="A958" s="7"/>
      <c r="B958" s="7"/>
      <c r="C958" s="7"/>
      <c r="D958" s="7"/>
      <c r="E958" s="11"/>
      <c r="F958" s="15"/>
      <c r="G958" s="15"/>
      <c r="H958" s="15"/>
      <c r="I958" s="15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8" x14ac:dyDescent="0.35">
      <c r="A959" s="7"/>
      <c r="B959" s="7"/>
      <c r="C959" s="7"/>
      <c r="D959" s="7"/>
      <c r="E959" s="11"/>
      <c r="F959" s="15"/>
      <c r="G959" s="15"/>
      <c r="H959" s="15"/>
      <c r="I959" s="15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8" x14ac:dyDescent="0.35">
      <c r="A960" s="7"/>
      <c r="B960" s="7"/>
      <c r="C960" s="7"/>
      <c r="D960" s="7"/>
      <c r="E960" s="11"/>
      <c r="F960" s="15"/>
      <c r="G960" s="15"/>
      <c r="H960" s="15"/>
      <c r="I960" s="15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8" x14ac:dyDescent="0.35">
      <c r="A961" s="7"/>
      <c r="B961" s="7"/>
      <c r="C961" s="7"/>
      <c r="D961" s="7"/>
      <c r="E961" s="11"/>
      <c r="F961" s="15"/>
      <c r="G961" s="15"/>
      <c r="H961" s="15"/>
      <c r="I961" s="15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8" x14ac:dyDescent="0.35">
      <c r="A962" s="7"/>
      <c r="B962" s="7"/>
      <c r="C962" s="7"/>
      <c r="D962" s="7"/>
      <c r="E962" s="11"/>
      <c r="F962" s="15"/>
      <c r="G962" s="15"/>
      <c r="H962" s="15"/>
      <c r="I962" s="15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8" x14ac:dyDescent="0.35">
      <c r="A963" s="7"/>
      <c r="B963" s="7"/>
      <c r="C963" s="7"/>
      <c r="D963" s="7"/>
      <c r="E963" s="11"/>
      <c r="F963" s="15"/>
      <c r="G963" s="15"/>
      <c r="H963" s="15"/>
      <c r="I963" s="15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8" x14ac:dyDescent="0.35">
      <c r="A964" s="7"/>
      <c r="B964" s="7"/>
      <c r="C964" s="7"/>
      <c r="D964" s="7"/>
      <c r="E964" s="11"/>
      <c r="F964" s="15"/>
      <c r="G964" s="15"/>
      <c r="H964" s="15"/>
      <c r="I964" s="15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8" x14ac:dyDescent="0.35">
      <c r="A965" s="7"/>
      <c r="B965" s="7"/>
      <c r="C965" s="7"/>
      <c r="D965" s="7"/>
      <c r="E965" s="11"/>
      <c r="F965" s="15"/>
      <c r="G965" s="15"/>
      <c r="H965" s="15"/>
      <c r="I965" s="15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8" x14ac:dyDescent="0.35">
      <c r="A966" s="7"/>
      <c r="B966" s="7"/>
      <c r="C966" s="7"/>
      <c r="D966" s="7"/>
      <c r="E966" s="11"/>
      <c r="F966" s="15"/>
      <c r="G966" s="15"/>
      <c r="H966" s="15"/>
      <c r="I966" s="15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8" x14ac:dyDescent="0.35">
      <c r="A967" s="7"/>
      <c r="B967" s="7"/>
      <c r="C967" s="7"/>
      <c r="D967" s="7"/>
      <c r="E967" s="11"/>
      <c r="F967" s="15"/>
      <c r="G967" s="15"/>
      <c r="H967" s="15"/>
      <c r="I967" s="15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8" x14ac:dyDescent="0.35">
      <c r="A968" s="7"/>
      <c r="B968" s="7"/>
      <c r="C968" s="7"/>
      <c r="D968" s="7"/>
      <c r="E968" s="11"/>
      <c r="F968" s="15"/>
      <c r="G968" s="15"/>
      <c r="H968" s="15"/>
      <c r="I968" s="15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8" x14ac:dyDescent="0.35">
      <c r="A969" s="7"/>
      <c r="B969" s="7"/>
      <c r="C969" s="7"/>
      <c r="D969" s="7"/>
      <c r="E969" s="11"/>
      <c r="F969" s="15"/>
      <c r="G969" s="15"/>
      <c r="H969" s="15"/>
      <c r="I969" s="15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8" x14ac:dyDescent="0.35">
      <c r="A970" s="7"/>
      <c r="B970" s="7"/>
      <c r="C970" s="7"/>
      <c r="D970" s="7"/>
      <c r="E970" s="11"/>
      <c r="F970" s="15"/>
      <c r="G970" s="15"/>
      <c r="H970" s="15"/>
      <c r="I970" s="15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8" x14ac:dyDescent="0.35">
      <c r="A971" s="7"/>
      <c r="B971" s="7"/>
      <c r="C971" s="7"/>
      <c r="D971" s="7"/>
      <c r="E971" s="11"/>
      <c r="F971" s="15"/>
      <c r="G971" s="15"/>
      <c r="H971" s="15"/>
      <c r="I971" s="15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8" x14ac:dyDescent="0.35">
      <c r="A972" s="7"/>
      <c r="B972" s="7"/>
      <c r="C972" s="7"/>
      <c r="D972" s="7"/>
      <c r="E972" s="11"/>
      <c r="F972" s="15"/>
      <c r="G972" s="15"/>
      <c r="H972" s="15"/>
      <c r="I972" s="15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8" x14ac:dyDescent="0.35">
      <c r="A973" s="7"/>
      <c r="B973" s="7"/>
      <c r="C973" s="7"/>
      <c r="D973" s="7"/>
      <c r="E973" s="11"/>
      <c r="F973" s="15"/>
      <c r="G973" s="15"/>
      <c r="H973" s="15"/>
      <c r="I973" s="15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8" x14ac:dyDescent="0.35">
      <c r="A974" s="7"/>
      <c r="B974" s="7"/>
      <c r="C974" s="7"/>
      <c r="D974" s="7"/>
      <c r="E974" s="11"/>
      <c r="F974" s="15"/>
      <c r="G974" s="15"/>
      <c r="H974" s="15"/>
      <c r="I974" s="15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8" x14ac:dyDescent="0.35">
      <c r="A975" s="7"/>
      <c r="B975" s="7"/>
      <c r="C975" s="7"/>
      <c r="D975" s="7"/>
      <c r="E975" s="11"/>
      <c r="F975" s="15"/>
      <c r="G975" s="15"/>
      <c r="H975" s="15"/>
      <c r="I975" s="15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8" x14ac:dyDescent="0.35">
      <c r="A976" s="7"/>
      <c r="B976" s="7"/>
      <c r="C976" s="7"/>
      <c r="D976" s="7"/>
      <c r="E976" s="11"/>
      <c r="F976" s="15"/>
      <c r="G976" s="15"/>
      <c r="H976" s="15"/>
      <c r="I976" s="15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8" x14ac:dyDescent="0.35">
      <c r="A977" s="7"/>
      <c r="B977" s="7"/>
      <c r="C977" s="7"/>
      <c r="D977" s="7"/>
      <c r="E977" s="11"/>
      <c r="F977" s="15"/>
      <c r="G977" s="15"/>
      <c r="H977" s="15"/>
      <c r="I977" s="15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8" x14ac:dyDescent="0.35">
      <c r="A978" s="7"/>
      <c r="B978" s="7"/>
      <c r="C978" s="7"/>
      <c r="D978" s="7"/>
      <c r="E978" s="11"/>
      <c r="F978" s="15"/>
      <c r="G978" s="15"/>
      <c r="H978" s="15"/>
      <c r="I978" s="15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8" x14ac:dyDescent="0.35">
      <c r="A979" s="7"/>
      <c r="B979" s="7"/>
      <c r="C979" s="7"/>
      <c r="D979" s="7"/>
      <c r="E979" s="11"/>
      <c r="F979" s="15"/>
      <c r="G979" s="15"/>
      <c r="H979" s="15"/>
      <c r="I979" s="15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8" x14ac:dyDescent="0.35">
      <c r="A980" s="7"/>
      <c r="B980" s="7"/>
      <c r="C980" s="7"/>
      <c r="D980" s="7"/>
      <c r="E980" s="11"/>
      <c r="F980" s="15"/>
      <c r="G980" s="15"/>
      <c r="H980" s="15"/>
      <c r="I980" s="15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8" x14ac:dyDescent="0.35">
      <c r="A981" s="7"/>
      <c r="B981" s="7"/>
      <c r="C981" s="7"/>
      <c r="D981" s="7"/>
      <c r="E981" s="11"/>
      <c r="F981" s="15"/>
      <c r="G981" s="15"/>
      <c r="H981" s="15"/>
      <c r="I981" s="15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8" x14ac:dyDescent="0.35">
      <c r="A982" s="7"/>
      <c r="B982" s="7"/>
      <c r="C982" s="7"/>
      <c r="D982" s="7"/>
      <c r="E982" s="11"/>
      <c r="F982" s="15"/>
      <c r="G982" s="15"/>
      <c r="H982" s="15"/>
      <c r="I982" s="15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8" x14ac:dyDescent="0.35">
      <c r="A983" s="7"/>
      <c r="B983" s="7"/>
      <c r="C983" s="7"/>
      <c r="D983" s="7"/>
      <c r="E983" s="11"/>
      <c r="F983" s="15"/>
      <c r="G983" s="15"/>
      <c r="H983" s="15"/>
      <c r="I983" s="15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8" x14ac:dyDescent="0.35">
      <c r="A984" s="7"/>
      <c r="B984" s="7"/>
      <c r="C984" s="7"/>
      <c r="D984" s="7"/>
      <c r="E984" s="11"/>
      <c r="F984" s="15"/>
      <c r="G984" s="15"/>
      <c r="H984" s="15"/>
      <c r="I984" s="15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8" x14ac:dyDescent="0.35">
      <c r="A985" s="7"/>
      <c r="B985" s="7"/>
      <c r="C985" s="7"/>
      <c r="D985" s="7"/>
      <c r="E985" s="11"/>
      <c r="F985" s="15"/>
      <c r="G985" s="15"/>
      <c r="H985" s="15"/>
      <c r="I985" s="15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8" x14ac:dyDescent="0.35">
      <c r="A986" s="7"/>
      <c r="B986" s="7"/>
      <c r="C986" s="7"/>
      <c r="D986" s="7"/>
      <c r="E986" s="11"/>
      <c r="F986" s="15"/>
      <c r="G986" s="15"/>
      <c r="H986" s="15"/>
      <c r="I986" s="15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8" x14ac:dyDescent="0.35">
      <c r="A987" s="7"/>
      <c r="B987" s="7"/>
      <c r="C987" s="7"/>
      <c r="D987" s="7"/>
      <c r="E987" s="11"/>
      <c r="F987" s="15"/>
      <c r="G987" s="15"/>
      <c r="H987" s="15"/>
      <c r="I987" s="15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8" x14ac:dyDescent="0.35">
      <c r="A988" s="7"/>
      <c r="B988" s="7"/>
      <c r="C988" s="7"/>
      <c r="D988" s="7"/>
      <c r="E988" s="11"/>
      <c r="F988" s="15"/>
      <c r="G988" s="15"/>
      <c r="H988" s="15"/>
      <c r="I988" s="15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8" x14ac:dyDescent="0.35">
      <c r="A989" s="7"/>
      <c r="B989" s="7"/>
      <c r="C989" s="7"/>
      <c r="D989" s="7"/>
      <c r="E989" s="11"/>
      <c r="F989" s="15"/>
      <c r="G989" s="15"/>
      <c r="H989" s="15"/>
      <c r="I989" s="15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8" x14ac:dyDescent="0.35">
      <c r="A990" s="7"/>
      <c r="B990" s="7"/>
      <c r="C990" s="7"/>
      <c r="D990" s="7"/>
      <c r="E990" s="11"/>
      <c r="F990" s="15"/>
      <c r="G990" s="15"/>
      <c r="H990" s="15"/>
      <c r="I990" s="15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8" x14ac:dyDescent="0.35">
      <c r="A991" s="7"/>
      <c r="B991" s="7"/>
      <c r="C991" s="7"/>
      <c r="D991" s="7"/>
      <c r="E991" s="11"/>
      <c r="F991" s="15"/>
      <c r="G991" s="15"/>
      <c r="H991" s="15"/>
      <c r="I991" s="15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Investment Calculator</vt:lpstr>
      <vt:lpstr>Details</vt:lpstr>
      <vt:lpstr>'Investment Calculator'!Print_Area</vt:lpstr>
      <vt:lpstr>'Investment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Sagar</cp:lastModifiedBy>
  <cp:lastPrinted>2020-05-09T16:33:48Z</cp:lastPrinted>
  <dcterms:modified xsi:type="dcterms:W3CDTF">2020-05-23T11:48:09Z</dcterms:modified>
</cp:coreProperties>
</file>